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01"/>
  <workbookPr/>
  <mc:AlternateContent xmlns:mc="http://schemas.openxmlformats.org/markup-compatibility/2006">
    <mc:Choice Requires="x15">
      <x15ac:absPath xmlns:x15ac="http://schemas.microsoft.com/office/spreadsheetml/2010/11/ac" url="C:\Users\Matteo\OneDrive - Politecnico di Milano\[03] Tools\[01] LoadProGen sviluppo\01 LoadProGen\01 LoadProGen\LoadProGen 2.x - Release next - Factory\input_LoadProGen\"/>
    </mc:Choice>
  </mc:AlternateContent>
  <xr:revisionPtr revIDLastSave="12" documentId="0A4FC5A4BAFF51663ECD1653843C3C09C75BD6AD" xr6:coauthVersionLast="28" xr6:coauthVersionMax="28" xr10:uidLastSave="{5F4F821E-692F-454D-88DC-6E3F82544BC7}"/>
  <bookViews>
    <workbookView xWindow="0" yWindow="0" windowWidth="23040" windowHeight="9390" tabRatio="981" activeTab="2" xr2:uid="{00000000-000D-0000-FFFF-FFFF00000000}"/>
  </bookViews>
  <sheets>
    <sheet name="0" sheetId="1" r:id="rId1"/>
    <sheet name="1" sheetId="2" r:id="rId2"/>
    <sheet name="2" sheetId="3" r:id="rId3"/>
    <sheet name="3" sheetId="6" r:id="rId4"/>
    <sheet name="4" sheetId="8" r:id="rId5"/>
    <sheet name="5" sheetId="9" r:id="rId6"/>
    <sheet name="6" sheetId="10" r:id="rId7"/>
    <sheet name="7" sheetId="11" r:id="rId8"/>
    <sheet name="8" sheetId="13" r:id="rId9"/>
    <sheet name="9" sheetId="14" r:id="rId10"/>
    <sheet name="10" sheetId="15" r:id="rId11"/>
    <sheet name="11" sheetId="16" r:id="rId12"/>
    <sheet name="12" sheetId="18" r:id="rId13"/>
    <sheet name="13" sheetId="19" r:id="rId14"/>
    <sheet name="14" sheetId="20" r:id="rId15"/>
  </sheets>
  <calcPr calcId="171027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3" i="19" l="1"/>
  <c r="L3" i="19"/>
  <c r="K3" i="19"/>
  <c r="M5" i="18"/>
  <c r="L5" i="18"/>
  <c r="K5" i="18"/>
  <c r="M3" i="16"/>
  <c r="L3" i="16"/>
  <c r="K3" i="16"/>
  <c r="M7" i="14"/>
  <c r="L7" i="14"/>
  <c r="K7" i="14"/>
  <c r="M3" i="13"/>
  <c r="L3" i="13"/>
  <c r="K3" i="13"/>
  <c r="M3" i="11"/>
  <c r="L3" i="11"/>
  <c r="K3" i="11"/>
  <c r="M3" i="10"/>
  <c r="L3" i="10"/>
  <c r="K3" i="10"/>
  <c r="J7" i="9"/>
  <c r="K7" i="9"/>
  <c r="M8" i="6"/>
  <c r="L8" i="6"/>
  <c r="K8" i="6"/>
  <c r="M4" i="3"/>
  <c r="L4" i="3"/>
  <c r="K4" i="3"/>
  <c r="M3" i="2"/>
  <c r="L3" i="2"/>
  <c r="K3" i="2"/>
  <c r="M10" i="8"/>
  <c r="K10" i="8"/>
  <c r="M3" i="18"/>
  <c r="K4" i="18"/>
  <c r="G2" i="16"/>
  <c r="K2" i="16"/>
  <c r="J2" i="16"/>
  <c r="K2" i="15"/>
  <c r="K3" i="14"/>
  <c r="J3" i="14"/>
  <c r="K2" i="14"/>
  <c r="J2" i="14"/>
  <c r="G2" i="11"/>
  <c r="G2" i="13"/>
  <c r="K2" i="11"/>
  <c r="J2" i="11"/>
  <c r="J2" i="10"/>
  <c r="G3" i="8"/>
  <c r="G9" i="8"/>
  <c r="G6" i="8"/>
  <c r="J2" i="2"/>
  <c r="J6" i="9" l="1"/>
  <c r="K5" i="9"/>
  <c r="J5" i="9"/>
  <c r="K3" i="9"/>
  <c r="J3" i="9"/>
  <c r="K3" i="20" l="1"/>
  <c r="J3" i="20"/>
  <c r="K5" i="20"/>
  <c r="K4" i="20"/>
  <c r="J5" i="20"/>
  <c r="J4" i="20"/>
  <c r="L2" i="19"/>
  <c r="J2" i="19"/>
  <c r="J4" i="18"/>
  <c r="L3" i="18"/>
  <c r="J3" i="18"/>
  <c r="M2" i="16"/>
  <c r="L2" i="16"/>
  <c r="K2" i="13"/>
  <c r="J2" i="13"/>
  <c r="J5" i="14"/>
  <c r="J2" i="15" l="1"/>
  <c r="K6" i="14"/>
  <c r="J6" i="14"/>
  <c r="K5" i="14"/>
  <c r="K4" i="14"/>
  <c r="J4" i="14"/>
  <c r="G2" i="10"/>
  <c r="K2" i="10"/>
  <c r="K6" i="9" l="1"/>
  <c r="K4" i="9"/>
  <c r="J4" i="9"/>
  <c r="K2" i="9"/>
  <c r="J2" i="9"/>
  <c r="L10" i="8" l="1"/>
  <c r="G5" i="8"/>
  <c r="G4" i="8"/>
  <c r="G2" i="8"/>
  <c r="K8" i="8"/>
  <c r="J8" i="8"/>
  <c r="K7" i="8"/>
  <c r="J7" i="8"/>
  <c r="K9" i="8"/>
  <c r="J9" i="8"/>
  <c r="K6" i="8"/>
  <c r="J6" i="8"/>
  <c r="K3" i="8"/>
  <c r="J3" i="8"/>
  <c r="J2" i="8"/>
  <c r="K2" i="8"/>
  <c r="K5" i="8"/>
  <c r="J5" i="8"/>
  <c r="K4" i="8"/>
  <c r="J4" i="8"/>
  <c r="M7" i="6"/>
  <c r="L7" i="6"/>
  <c r="J7" i="6"/>
  <c r="M6" i="6"/>
  <c r="L6" i="6"/>
  <c r="J6" i="6"/>
  <c r="M5" i="6"/>
  <c r="L5" i="6"/>
  <c r="J5" i="6"/>
  <c r="M4" i="6"/>
  <c r="L4" i="6"/>
  <c r="J4" i="6"/>
  <c r="M3" i="6"/>
  <c r="L3" i="6"/>
  <c r="J3" i="6"/>
  <c r="M2" i="6"/>
  <c r="L2" i="6"/>
  <c r="J2" i="6"/>
  <c r="K2" i="2"/>
  <c r="M3" i="3"/>
  <c r="L3" i="3"/>
  <c r="J3" i="3"/>
  <c r="M2" i="3"/>
  <c r="L2" i="3"/>
  <c r="J2" i="3"/>
</calcChain>
</file>

<file path=xl/sharedStrings.xml><?xml version="1.0" encoding="utf-8"?>
<sst xmlns="http://schemas.openxmlformats.org/spreadsheetml/2006/main" count="286" uniqueCount="71">
  <si>
    <t>Parameters for the generation</t>
  </si>
  <si>
    <t>Number of load profiles</t>
  </si>
  <si>
    <t>Number of time step</t>
  </si>
  <si>
    <t>Maximum number of appliance</t>
  </si>
  <si>
    <t>Maximum number of windows</t>
  </si>
  <si>
    <t>Power profiles of specific appliances</t>
  </si>
  <si>
    <t>Time [min]</t>
  </si>
  <si>
    <r>
      <rPr>
        <b/>
        <sz val="11"/>
        <color rgb="FF000000"/>
        <rFont val="Calibri"/>
        <family val="2"/>
        <charset val="1"/>
      </rPr>
      <t xml:space="preserve">Specific user
class </t>
    </r>
    <r>
      <rPr>
        <b/>
        <i/>
        <sz val="11"/>
        <color rgb="FF000000"/>
        <rFont val="Calibri"/>
        <family val="2"/>
        <charset val="1"/>
      </rPr>
      <t>( j )</t>
    </r>
  </si>
  <si>
    <r>
      <rPr>
        <b/>
        <sz val="11"/>
        <color rgb="FF000000"/>
        <rFont val="Calibri"/>
        <family val="2"/>
        <charset val="1"/>
      </rPr>
      <t xml:space="preserve">Number of users
in class  </t>
    </r>
    <r>
      <rPr>
        <b/>
        <i/>
        <sz val="11"/>
        <color rgb="FF000000"/>
        <rFont val="Calibri"/>
        <family val="2"/>
        <charset val="1"/>
      </rPr>
      <t>( N</t>
    </r>
    <r>
      <rPr>
        <b/>
        <i/>
        <vertAlign val="subscript"/>
        <sz val="11"/>
        <color rgb="FF000000"/>
        <rFont val="Calibri"/>
        <family val="2"/>
        <charset val="1"/>
      </rPr>
      <t xml:space="preserve">j </t>
    </r>
    <r>
      <rPr>
        <b/>
        <i/>
        <sz val="11"/>
        <color rgb="FF000000"/>
        <rFont val="Calibri"/>
        <family val="2"/>
        <charset val="1"/>
      </rPr>
      <t>)</t>
    </r>
  </si>
  <si>
    <r>
      <rPr>
        <b/>
        <sz val="11"/>
        <color rgb="FF000000"/>
        <rFont val="Calibri"/>
        <family val="2"/>
        <charset val="1"/>
      </rPr>
      <t xml:space="preserve">Type of electrical
appliance </t>
    </r>
    <r>
      <rPr>
        <b/>
        <i/>
        <sz val="11"/>
        <color rgb="FF000000"/>
        <rFont val="Calibri"/>
        <family val="2"/>
        <charset val="1"/>
      </rPr>
      <t>( i )</t>
    </r>
  </si>
  <si>
    <r>
      <rPr>
        <b/>
        <sz val="11"/>
        <color rgb="FF000000"/>
        <rFont val="Calibri"/>
        <family val="2"/>
        <charset val="1"/>
      </rPr>
      <t xml:space="preserve">Nominal appliance
power rate [W]  </t>
    </r>
    <r>
      <rPr>
        <b/>
        <i/>
        <sz val="11"/>
        <color rgb="FF000000"/>
        <rFont val="Calibri"/>
        <family val="2"/>
        <charset val="1"/>
      </rPr>
      <t>( P</t>
    </r>
    <r>
      <rPr>
        <b/>
        <i/>
        <vertAlign val="subscript"/>
        <sz val="11"/>
        <color rgb="FF000000"/>
        <rFont val="Calibri"/>
        <family val="2"/>
        <charset val="1"/>
      </rPr>
      <t>ij</t>
    </r>
    <r>
      <rPr>
        <b/>
        <i/>
        <sz val="11"/>
        <color rgb="FF000000"/>
        <rFont val="Calibri"/>
        <family val="2"/>
        <charset val="1"/>
      </rPr>
      <t xml:space="preserve"> )</t>
    </r>
  </si>
  <si>
    <r>
      <rPr>
        <b/>
        <sz val="11"/>
        <color rgb="FF000000"/>
        <rFont val="Calibri"/>
        <family val="2"/>
        <charset val="1"/>
      </rPr>
      <t xml:space="preserve">Number of appliances in class </t>
    </r>
    <r>
      <rPr>
        <b/>
        <i/>
        <sz val="11"/>
        <color rgb="FF000000"/>
        <rFont val="Calibri"/>
        <family val="2"/>
        <charset val="1"/>
      </rPr>
      <t>( n</t>
    </r>
    <r>
      <rPr>
        <b/>
        <i/>
        <vertAlign val="subscript"/>
        <sz val="11"/>
        <color rgb="FF000000"/>
        <rFont val="Calibri"/>
        <family val="2"/>
        <charset val="1"/>
      </rPr>
      <t>ij</t>
    </r>
    <r>
      <rPr>
        <b/>
        <i/>
        <sz val="11"/>
        <color rgb="FF000000"/>
        <rFont val="Calibri"/>
        <family val="2"/>
        <charset val="1"/>
      </rPr>
      <t xml:space="preserve"> )</t>
    </r>
  </si>
  <si>
    <r>
      <rPr>
        <b/>
        <sz val="11"/>
        <color rgb="FF000000"/>
        <rFont val="Calibri"/>
        <family val="2"/>
        <charset val="1"/>
      </rPr>
      <t xml:space="preserve">functioning cycle
[min] </t>
    </r>
    <r>
      <rPr>
        <b/>
        <i/>
        <sz val="11"/>
        <color rgb="FF000000"/>
        <rFont val="Calibri"/>
        <family val="2"/>
        <charset val="1"/>
      </rPr>
      <t>( d</t>
    </r>
    <r>
      <rPr>
        <b/>
        <i/>
        <vertAlign val="subscript"/>
        <sz val="11"/>
        <color rgb="FF000000"/>
        <rFont val="Calibri"/>
        <family val="2"/>
        <charset val="1"/>
      </rPr>
      <t>ij</t>
    </r>
    <r>
      <rPr>
        <b/>
        <i/>
        <sz val="11"/>
        <color rgb="FF000000"/>
        <rFont val="Calibri"/>
        <family val="2"/>
        <charset val="1"/>
      </rPr>
      <t xml:space="preserve"> )</t>
    </r>
  </si>
  <si>
    <r>
      <rPr>
        <b/>
        <sz val="11"/>
        <color rgb="FF000000"/>
        <rFont val="Calibri"/>
        <family val="2"/>
        <charset val="1"/>
      </rPr>
      <t xml:space="preserve">functioning time
[min] </t>
    </r>
    <r>
      <rPr>
        <b/>
        <i/>
        <sz val="11"/>
        <color rgb="FF000000"/>
        <rFont val="Calibri"/>
        <family val="2"/>
        <charset val="1"/>
      </rPr>
      <t>( h</t>
    </r>
    <r>
      <rPr>
        <b/>
        <i/>
        <vertAlign val="subscript"/>
        <sz val="11"/>
        <color rgb="FF000000"/>
        <rFont val="Calibri"/>
        <family val="2"/>
        <charset val="1"/>
      </rPr>
      <t>ij</t>
    </r>
    <r>
      <rPr>
        <b/>
        <i/>
        <sz val="11"/>
        <color rgb="FF000000"/>
        <rFont val="Calibri"/>
        <family val="2"/>
        <charset val="1"/>
      </rPr>
      <t xml:space="preserve"> )</t>
    </r>
  </si>
  <si>
    <r>
      <rPr>
        <b/>
        <i/>
        <sz val="11"/>
        <color rgb="FF000000"/>
        <rFont val="Calibri"/>
        <family val="2"/>
        <charset val="1"/>
      </rPr>
      <t>Rh</t>
    </r>
    <r>
      <rPr>
        <b/>
        <i/>
        <vertAlign val="subscript"/>
        <sz val="11"/>
        <color rgb="FF000000"/>
        <rFont val="Calibri"/>
        <family val="2"/>
        <charset val="1"/>
      </rPr>
      <t>ij</t>
    </r>
    <r>
      <rPr>
        <b/>
        <sz val="11"/>
        <color rgb="FF000000"/>
        <rFont val="Calibri"/>
        <family val="2"/>
        <charset val="1"/>
      </rPr>
      <t xml:space="preserve"> [%]
</t>
    </r>
    <r>
      <rPr>
        <b/>
        <i/>
        <sz val="11"/>
        <color rgb="FF000000"/>
        <rFont val="Calibri"/>
        <family val="2"/>
        <charset val="1"/>
      </rPr>
      <t>[0-100]</t>
    </r>
  </si>
  <si>
    <r>
      <rPr>
        <b/>
        <i/>
        <sz val="11"/>
        <color rgb="FF000000"/>
        <rFont val="Calibri"/>
        <family val="2"/>
        <charset val="1"/>
      </rPr>
      <t>Rw</t>
    </r>
    <r>
      <rPr>
        <b/>
        <i/>
        <vertAlign val="subscript"/>
        <sz val="11"/>
        <color rgb="FF000000"/>
        <rFont val="Calibri"/>
        <family val="2"/>
        <charset val="1"/>
      </rPr>
      <t>ij</t>
    </r>
    <r>
      <rPr>
        <b/>
        <sz val="11"/>
        <color rgb="FF000000"/>
        <rFont val="Calibri"/>
        <family val="2"/>
        <charset val="1"/>
      </rPr>
      <t xml:space="preserve"> [%]
</t>
    </r>
    <r>
      <rPr>
        <b/>
        <i/>
        <sz val="11"/>
        <color rgb="FF000000"/>
        <rFont val="Calibri"/>
        <family val="2"/>
        <charset val="1"/>
      </rPr>
      <t>[0-100]</t>
    </r>
  </si>
  <si>
    <r>
      <rPr>
        <b/>
        <sz val="11"/>
        <color rgb="FF000000"/>
        <rFont val="Calibri"/>
        <family val="2"/>
        <charset val="1"/>
      </rPr>
      <t xml:space="preserve">Starting time Win 1
[min] </t>
    </r>
    <r>
      <rPr>
        <b/>
        <i/>
        <sz val="11"/>
        <color rgb="FF000000"/>
        <rFont val="Calibri"/>
        <family val="2"/>
        <charset val="1"/>
      </rPr>
      <t>[1-1440]</t>
    </r>
  </si>
  <si>
    <r>
      <rPr>
        <b/>
        <sz val="11"/>
        <color rgb="FF000000"/>
        <rFont val="Calibri"/>
        <family val="2"/>
        <charset val="1"/>
      </rPr>
      <t xml:space="preserve">Ending time Win 1
[min] </t>
    </r>
    <r>
      <rPr>
        <b/>
        <i/>
        <sz val="11"/>
        <color rgb="FF000000"/>
        <rFont val="Calibri"/>
        <family val="2"/>
        <charset val="1"/>
      </rPr>
      <t>[1-1440]</t>
    </r>
  </si>
  <si>
    <r>
      <rPr>
        <b/>
        <sz val="11"/>
        <color rgb="FF000000"/>
        <rFont val="Calibri"/>
        <family val="2"/>
        <charset val="1"/>
      </rPr>
      <t xml:space="preserve">Starting time Win 2
[min] </t>
    </r>
    <r>
      <rPr>
        <b/>
        <i/>
        <sz val="11"/>
        <color rgb="FF000000"/>
        <rFont val="Calibri"/>
        <family val="2"/>
        <charset val="1"/>
      </rPr>
      <t>[1-1440]</t>
    </r>
  </si>
  <si>
    <r>
      <rPr>
        <b/>
        <sz val="11"/>
        <color rgb="FF000000"/>
        <rFont val="Calibri"/>
        <family val="2"/>
        <charset val="1"/>
      </rPr>
      <t xml:space="preserve">Ending time Win 2
[min] </t>
    </r>
    <r>
      <rPr>
        <b/>
        <i/>
        <sz val="11"/>
        <color rgb="FF000000"/>
        <rFont val="Calibri"/>
        <family val="2"/>
        <charset val="1"/>
      </rPr>
      <t>[1-1440]</t>
    </r>
  </si>
  <si>
    <r>
      <rPr>
        <b/>
        <sz val="11"/>
        <color rgb="FF000000"/>
        <rFont val="Calibri"/>
        <family val="2"/>
        <charset val="1"/>
      </rPr>
      <t xml:space="preserve">Starting time Win 3
[min] </t>
    </r>
    <r>
      <rPr>
        <b/>
        <i/>
        <sz val="11"/>
        <color rgb="FF000000"/>
        <rFont val="Calibri"/>
        <family val="2"/>
        <charset val="1"/>
      </rPr>
      <t>[1-1440]</t>
    </r>
  </si>
  <si>
    <r>
      <rPr>
        <b/>
        <sz val="11"/>
        <color rgb="FF000000"/>
        <rFont val="Calibri"/>
        <family val="2"/>
        <charset val="1"/>
      </rPr>
      <t xml:space="preserve">Ending time Win 3
[min] </t>
    </r>
    <r>
      <rPr>
        <b/>
        <i/>
        <sz val="11"/>
        <color rgb="FF000000"/>
        <rFont val="Calibri"/>
        <family val="2"/>
        <charset val="1"/>
      </rPr>
      <t>[1-1440]</t>
    </r>
  </si>
  <si>
    <t>Dining Room</t>
  </si>
  <si>
    <t>Dormitory Boys</t>
  </si>
  <si>
    <t>Light</t>
  </si>
  <si>
    <t>Dormitory Girls</t>
  </si>
  <si>
    <t>ED2</t>
  </si>
  <si>
    <t>ED4</t>
  </si>
  <si>
    <t>ED7</t>
  </si>
  <si>
    <t>Garden</t>
  </si>
  <si>
    <t>Water pump</t>
  </si>
  <si>
    <t>Egg incubator</t>
  </si>
  <si>
    <t>Classes light</t>
  </si>
  <si>
    <t>Kitchen</t>
  </si>
  <si>
    <t>Residential</t>
  </si>
  <si>
    <t>TV set</t>
  </si>
  <si>
    <t>Fridge</t>
  </si>
  <si>
    <t>Security light</t>
  </si>
  <si>
    <t>Rest House</t>
  </si>
  <si>
    <t>Shop</t>
  </si>
  <si>
    <t>Toilets light</t>
  </si>
  <si>
    <t>Offices light</t>
  </si>
  <si>
    <t>Laundry light</t>
  </si>
  <si>
    <t>Showers light</t>
  </si>
  <si>
    <t>Common room light</t>
  </si>
  <si>
    <t>Headmaster laptop</t>
  </si>
  <si>
    <t>Office headmaster light</t>
  </si>
  <si>
    <t>HM secretary laptop</t>
  </si>
  <si>
    <t>HM secretary desktop</t>
  </si>
  <si>
    <t>Office HM entrance light</t>
  </si>
  <si>
    <t>HM secretary light</t>
  </si>
  <si>
    <t>HM secretary photocopy</t>
  </si>
  <si>
    <t>HM secretary printer</t>
  </si>
  <si>
    <t>Offices burser</t>
  </si>
  <si>
    <t>ED5 - Classes</t>
  </si>
  <si>
    <t>ED3 - Library</t>
  </si>
  <si>
    <t>Computer room light</t>
  </si>
  <si>
    <t>Computer room laptop</t>
  </si>
  <si>
    <t>Book room light</t>
  </si>
  <si>
    <t>Book room desktop</t>
  </si>
  <si>
    <t>Toilet light</t>
  </si>
  <si>
    <t>Study room light</t>
  </si>
  <si>
    <t>ED6 - Classes</t>
  </si>
  <si>
    <t>Academic room light</t>
  </si>
  <si>
    <t>Second headmaster laptop</t>
  </si>
  <si>
    <t>Second headmaster light</t>
  </si>
  <si>
    <t>Security ligth</t>
  </si>
  <si>
    <t>Shop light</t>
  </si>
  <si>
    <t>Restaurant light</t>
  </si>
  <si>
    <t>Kitchen light</t>
  </si>
  <si>
    <t>Cycle1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</si>
</sst>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i/>
      <sz val="11"/>
      <color rgb="FF000000"/>
      <name val="Calibri"/>
      <family val="2"/>
      <charset val="1"/>
    </font>
    <font>
      <b/>
      <i/>
      <vertAlign val="subscript"/>
      <sz val="11"/>
      <color rgb="FF000000"/>
      <name val="Calibri"/>
      <family val="2"/>
      <charset val="1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Font="1"/>
    <xf numFmtId="1" fontId="0" fillId="0" borderId="0" xfId="0" applyNumberFormat="1"/>
    <xf numFmtId="0" fontId="0" fillId="0" borderId="0" xfId="0" applyBorder="1"/>
    <xf numFmtId="0" fontId="0" fillId="0" borderId="0" xfId="0" applyFill="1"/>
    <xf numFmtId="0" fontId="4" fillId="0" borderId="0" xfId="0" applyFont="1"/>
    <xf numFmtId="0" fontId="0" fillId="2" borderId="0" xfId="0" applyFill="1"/>
    <xf numFmtId="0" fontId="0" fillId="3" borderId="0" xfId="0" applyFill="1"/>
    <xf numFmtId="0" fontId="1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0" fillId="4" borderId="0" xfId="0" applyFill="1"/>
    <xf numFmtId="0" fontId="0" fillId="5" borderId="0" xfId="0" applyFill="1"/>
    <xf numFmtId="0" fontId="4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zoomScaleNormal="100" workbookViewId="0">
      <selection activeCell="A13" sqref="A13"/>
    </sheetView>
  </sheetViews>
  <sheetFormatPr defaultRowHeight="15" x14ac:dyDescent="0.25"/>
  <cols>
    <col min="1" max="1" width="30.42578125"/>
  </cols>
  <sheetData>
    <row r="1" spans="1:7" x14ac:dyDescent="0.25">
      <c r="A1" t="s">
        <v>0</v>
      </c>
    </row>
    <row r="3" spans="1:7" x14ac:dyDescent="0.25">
      <c r="A3" t="s">
        <v>1</v>
      </c>
      <c r="B3">
        <v>3</v>
      </c>
    </row>
    <row r="4" spans="1:7" x14ac:dyDescent="0.25">
      <c r="A4" t="s">
        <v>2</v>
      </c>
      <c r="B4">
        <v>1440</v>
      </c>
    </row>
    <row r="5" spans="1:7" x14ac:dyDescent="0.25">
      <c r="A5" t="s">
        <v>3</v>
      </c>
      <c r="B5">
        <v>9</v>
      </c>
    </row>
    <row r="6" spans="1:7" x14ac:dyDescent="0.25">
      <c r="A6" t="s">
        <v>4</v>
      </c>
      <c r="B6">
        <v>2</v>
      </c>
    </row>
    <row r="9" spans="1:7" x14ac:dyDescent="0.25">
      <c r="A9" t="s">
        <v>5</v>
      </c>
    </row>
    <row r="11" spans="1:7" x14ac:dyDescent="0.25">
      <c r="A11" t="s">
        <v>6</v>
      </c>
      <c r="B11">
        <v>1</v>
      </c>
      <c r="C11">
        <v>2</v>
      </c>
      <c r="D11">
        <v>3</v>
      </c>
      <c r="E11">
        <v>4</v>
      </c>
      <c r="F11">
        <v>5</v>
      </c>
      <c r="G11">
        <v>6</v>
      </c>
    </row>
    <row r="12" spans="1:7" x14ac:dyDescent="0.25">
      <c r="A12" t="s">
        <v>70</v>
      </c>
      <c r="B12">
        <v>1000</v>
      </c>
      <c r="C12">
        <v>1000</v>
      </c>
      <c r="D12">
        <v>1000</v>
      </c>
      <c r="E12">
        <v>500</v>
      </c>
      <c r="F12">
        <v>500</v>
      </c>
      <c r="G12">
        <v>500</v>
      </c>
    </row>
  </sheetData>
  <pageMargins left="0.78749999999999998" right="0.78749999999999998" top="1.05277777777778" bottom="1.05277777777778" header="0.78749999999999998" footer="0.78749999999999998"/>
  <pageSetup firstPageNumber="0" orientation="portrait" r:id="rId1"/>
  <headerFooter>
    <oddHeader>&amp;C&amp;"Times New Roman,Normale"&amp;12&amp;A</oddHeader>
    <oddFooter>&amp;C&amp;"Times New Roman,Normale"&amp;12Pagina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7"/>
  <sheetViews>
    <sheetView zoomScaleNormal="100" workbookViewId="0">
      <selection activeCell="D7" sqref="D7"/>
    </sheetView>
  </sheetViews>
  <sheetFormatPr defaultRowHeight="15" x14ac:dyDescent="0.25"/>
  <cols>
    <col min="1" max="1" width="13.7109375" customWidth="1"/>
    <col min="2" max="2" width="6.7109375" customWidth="1"/>
    <col min="3" max="3" width="17.7109375" customWidth="1"/>
    <col min="4" max="15" width="6.7109375" customWidth="1"/>
  </cols>
  <sheetData>
    <row r="1" spans="1:16" s="1" customFormat="1" ht="130.15" customHeight="1" x14ac:dyDescent="0.25">
      <c r="A1" s="9" t="s">
        <v>7</v>
      </c>
      <c r="B1" s="9" t="s">
        <v>8</v>
      </c>
      <c r="C1" s="9" t="s">
        <v>9</v>
      </c>
      <c r="D1" s="9" t="s">
        <v>10</v>
      </c>
      <c r="E1" s="9" t="s">
        <v>11</v>
      </c>
      <c r="F1" s="9" t="s">
        <v>12</v>
      </c>
      <c r="G1" s="9" t="s">
        <v>13</v>
      </c>
      <c r="H1" s="10" t="s">
        <v>14</v>
      </c>
      <c r="I1" s="10" t="s">
        <v>15</v>
      </c>
      <c r="J1" s="9" t="s">
        <v>16</v>
      </c>
      <c r="K1" s="9" t="s">
        <v>17</v>
      </c>
      <c r="L1" s="9" t="s">
        <v>18</v>
      </c>
      <c r="M1" s="9" t="s">
        <v>19</v>
      </c>
      <c r="N1" s="9" t="s">
        <v>20</v>
      </c>
      <c r="O1" s="9" t="s">
        <v>21</v>
      </c>
      <c r="P1"/>
    </row>
    <row r="2" spans="1:16" x14ac:dyDescent="0.25">
      <c r="A2" t="s">
        <v>28</v>
      </c>
      <c r="B2">
        <v>1</v>
      </c>
      <c r="C2" t="s">
        <v>64</v>
      </c>
      <c r="D2" s="5">
        <v>80</v>
      </c>
      <c r="E2" s="5">
        <v>1</v>
      </c>
      <c r="F2" s="5">
        <v>30</v>
      </c>
      <c r="G2" s="5">
        <v>60</v>
      </c>
      <c r="H2">
        <v>20</v>
      </c>
      <c r="I2">
        <v>20</v>
      </c>
      <c r="J2" s="12">
        <f t="shared" ref="J2" si="0">8*60</f>
        <v>480</v>
      </c>
      <c r="K2" s="12">
        <f>19*60</f>
        <v>1140</v>
      </c>
      <c r="L2">
        <v>0</v>
      </c>
      <c r="M2">
        <v>0</v>
      </c>
      <c r="N2">
        <v>0</v>
      </c>
      <c r="O2">
        <v>0</v>
      </c>
    </row>
    <row r="3" spans="1:16" x14ac:dyDescent="0.25">
      <c r="C3" t="s">
        <v>65</v>
      </c>
      <c r="D3">
        <v>9</v>
      </c>
      <c r="E3">
        <v>1</v>
      </c>
      <c r="F3" s="12">
        <v>20</v>
      </c>
      <c r="G3" s="12">
        <v>120</v>
      </c>
      <c r="H3">
        <v>50</v>
      </c>
      <c r="I3">
        <v>50</v>
      </c>
      <c r="J3" s="12">
        <f>19*60</f>
        <v>1140</v>
      </c>
      <c r="K3" s="12">
        <f t="shared" ref="K3:K6" si="1">23*60</f>
        <v>1380</v>
      </c>
      <c r="L3">
        <v>0</v>
      </c>
      <c r="M3">
        <v>0</v>
      </c>
      <c r="N3">
        <v>0</v>
      </c>
      <c r="O3">
        <v>0</v>
      </c>
    </row>
    <row r="4" spans="1:16" x14ac:dyDescent="0.25">
      <c r="C4" t="s">
        <v>32</v>
      </c>
      <c r="D4" s="5">
        <v>9</v>
      </c>
      <c r="E4" s="5">
        <v>16</v>
      </c>
      <c r="F4">
        <v>20</v>
      </c>
      <c r="G4">
        <v>240</v>
      </c>
      <c r="H4" s="6">
        <v>20</v>
      </c>
      <c r="I4" s="6">
        <v>20</v>
      </c>
      <c r="J4">
        <f t="shared" ref="J4:J6" si="2">19*60</f>
        <v>1140</v>
      </c>
      <c r="K4">
        <f t="shared" si="1"/>
        <v>1380</v>
      </c>
      <c r="L4">
        <v>0</v>
      </c>
      <c r="M4">
        <v>0</v>
      </c>
      <c r="N4">
        <v>0</v>
      </c>
      <c r="O4">
        <v>0</v>
      </c>
    </row>
    <row r="5" spans="1:16" x14ac:dyDescent="0.25">
      <c r="C5" t="s">
        <v>63</v>
      </c>
      <c r="D5" s="5">
        <v>9</v>
      </c>
      <c r="E5" s="5">
        <v>1</v>
      </c>
      <c r="F5" s="12">
        <v>20</v>
      </c>
      <c r="G5" s="12">
        <v>120</v>
      </c>
      <c r="H5">
        <v>50</v>
      </c>
      <c r="I5">
        <v>50</v>
      </c>
      <c r="J5" s="12">
        <f>19*60</f>
        <v>1140</v>
      </c>
      <c r="K5" s="12">
        <f t="shared" si="1"/>
        <v>1380</v>
      </c>
      <c r="L5">
        <v>0</v>
      </c>
      <c r="M5">
        <v>0</v>
      </c>
      <c r="N5">
        <v>0</v>
      </c>
      <c r="O5">
        <v>0</v>
      </c>
    </row>
    <row r="6" spans="1:16" x14ac:dyDescent="0.25">
      <c r="C6" t="s">
        <v>44</v>
      </c>
      <c r="D6" s="5">
        <v>9</v>
      </c>
      <c r="E6" s="5">
        <v>1</v>
      </c>
      <c r="F6" s="12">
        <v>20</v>
      </c>
      <c r="G6" s="12">
        <v>120</v>
      </c>
      <c r="H6">
        <v>50</v>
      </c>
      <c r="I6">
        <v>50</v>
      </c>
      <c r="J6" s="12">
        <f t="shared" si="2"/>
        <v>1140</v>
      </c>
      <c r="K6" s="12">
        <f t="shared" si="1"/>
        <v>1380</v>
      </c>
      <c r="L6">
        <v>0</v>
      </c>
      <c r="M6">
        <v>0</v>
      </c>
      <c r="N6">
        <v>0</v>
      </c>
      <c r="O6">
        <v>0</v>
      </c>
    </row>
    <row r="7" spans="1:16" x14ac:dyDescent="0.25">
      <c r="C7" t="s">
        <v>37</v>
      </c>
      <c r="D7" s="5">
        <v>40</v>
      </c>
      <c r="E7" s="5">
        <v>2</v>
      </c>
      <c r="F7">
        <v>60</v>
      </c>
      <c r="G7">
        <v>600</v>
      </c>
      <c r="H7">
        <v>20</v>
      </c>
      <c r="I7">
        <v>20</v>
      </c>
      <c r="J7">
        <v>1</v>
      </c>
      <c r="K7">
        <f>5*60</f>
        <v>300</v>
      </c>
      <c r="L7">
        <f>19*60</f>
        <v>1140</v>
      </c>
      <c r="M7">
        <f>24*60</f>
        <v>1440</v>
      </c>
      <c r="N7">
        <v>0</v>
      </c>
      <c r="O7">
        <v>0</v>
      </c>
    </row>
  </sheetData>
  <pageMargins left="0.7" right="0.7" top="0.75" bottom="0.75" header="0.51180555555555496" footer="0.51180555555555496"/>
  <pageSetup firstPageNumber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7"/>
  <sheetViews>
    <sheetView zoomScaleNormal="100" workbookViewId="0">
      <selection activeCell="D7" sqref="D7"/>
    </sheetView>
  </sheetViews>
  <sheetFormatPr defaultRowHeight="15" x14ac:dyDescent="0.25"/>
  <cols>
    <col min="1" max="1" width="13.7109375" customWidth="1"/>
    <col min="2" max="2" width="6.7109375" customWidth="1"/>
    <col min="3" max="3" width="17.7109375" customWidth="1"/>
    <col min="4" max="15" width="6.7109375" customWidth="1"/>
  </cols>
  <sheetData>
    <row r="1" spans="1:16" s="1" customFormat="1" ht="130.15" customHeight="1" x14ac:dyDescent="0.25">
      <c r="A1" s="9" t="s">
        <v>7</v>
      </c>
      <c r="B1" s="9" t="s">
        <v>8</v>
      </c>
      <c r="C1" s="9" t="s">
        <v>9</v>
      </c>
      <c r="D1" s="9" t="s">
        <v>10</v>
      </c>
      <c r="E1" s="9" t="s">
        <v>11</v>
      </c>
      <c r="F1" s="9" t="s">
        <v>12</v>
      </c>
      <c r="G1" s="9" t="s">
        <v>13</v>
      </c>
      <c r="H1" s="10" t="s">
        <v>14</v>
      </c>
      <c r="I1" s="10" t="s">
        <v>15</v>
      </c>
      <c r="J1" s="9" t="s">
        <v>16</v>
      </c>
      <c r="K1" s="9" t="s">
        <v>17</v>
      </c>
      <c r="L1" s="9" t="s">
        <v>18</v>
      </c>
      <c r="M1" s="9" t="s">
        <v>19</v>
      </c>
      <c r="N1" s="9" t="s">
        <v>20</v>
      </c>
      <c r="O1" s="9" t="s">
        <v>21</v>
      </c>
      <c r="P1"/>
    </row>
    <row r="2" spans="1:16" x14ac:dyDescent="0.25">
      <c r="A2" s="5" t="s">
        <v>29</v>
      </c>
      <c r="B2" s="5">
        <v>1</v>
      </c>
      <c r="C2" s="7" t="s">
        <v>30</v>
      </c>
      <c r="D2" s="7">
        <v>700</v>
      </c>
      <c r="E2" s="7">
        <v>1</v>
      </c>
      <c r="F2" s="7">
        <v>30</v>
      </c>
      <c r="G2" s="7">
        <v>30</v>
      </c>
      <c r="H2" s="7">
        <v>50</v>
      </c>
      <c r="I2" s="7">
        <v>50</v>
      </c>
      <c r="J2" s="7">
        <f>5.5*60</f>
        <v>330</v>
      </c>
      <c r="K2" s="7">
        <f>6*60</f>
        <v>360</v>
      </c>
      <c r="L2" s="7">
        <v>0</v>
      </c>
      <c r="M2" s="7">
        <v>0</v>
      </c>
      <c r="N2" s="7">
        <v>0</v>
      </c>
      <c r="O2" s="7">
        <v>0</v>
      </c>
    </row>
    <row r="3" spans="1:16" x14ac:dyDescent="0.25">
      <c r="A3" s="5"/>
      <c r="B3" s="5"/>
      <c r="C3" s="5" t="s">
        <v>31</v>
      </c>
      <c r="D3" s="5">
        <v>40</v>
      </c>
      <c r="E3" s="5">
        <v>1</v>
      </c>
      <c r="F3" s="5">
        <v>1440</v>
      </c>
      <c r="G3" s="5">
        <v>1440</v>
      </c>
      <c r="H3" s="13">
        <v>0</v>
      </c>
      <c r="I3" s="13">
        <v>0</v>
      </c>
      <c r="J3" s="5">
        <v>1</v>
      </c>
      <c r="K3" s="5">
        <v>1440</v>
      </c>
      <c r="L3" s="5">
        <v>0</v>
      </c>
      <c r="M3" s="5">
        <v>0</v>
      </c>
      <c r="N3" s="5">
        <v>0</v>
      </c>
      <c r="O3" s="5">
        <v>0</v>
      </c>
    </row>
    <row r="4" spans="1:16" x14ac:dyDescent="0.25">
      <c r="D4" s="5"/>
      <c r="E4" s="5"/>
    </row>
    <row r="5" spans="1:16" x14ac:dyDescent="0.25">
      <c r="D5" s="5"/>
      <c r="E5" s="5"/>
    </row>
    <row r="6" spans="1:16" x14ac:dyDescent="0.25">
      <c r="D6" s="5"/>
      <c r="E6" s="5"/>
    </row>
    <row r="7" spans="1:16" x14ac:dyDescent="0.25">
      <c r="D7" s="5"/>
    </row>
  </sheetData>
  <pageMargins left="0.7" right="0.7" top="0.75" bottom="0.75" header="0.51180555555555496" footer="0.51180555555555496"/>
  <pageSetup firstPageNumber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7"/>
  <sheetViews>
    <sheetView zoomScaleNormal="100" workbookViewId="0">
      <selection activeCell="D7" sqref="D7"/>
    </sheetView>
  </sheetViews>
  <sheetFormatPr defaultRowHeight="15" x14ac:dyDescent="0.25"/>
  <cols>
    <col min="1" max="1" width="13.7109375" customWidth="1"/>
    <col min="2" max="2" width="6.7109375" customWidth="1"/>
    <col min="3" max="3" width="17.7109375" customWidth="1"/>
    <col min="4" max="15" width="6.7109375" customWidth="1"/>
  </cols>
  <sheetData>
    <row r="1" spans="1:16" s="1" customFormat="1" ht="130.15" customHeight="1" x14ac:dyDescent="0.25">
      <c r="A1" s="9" t="s">
        <v>7</v>
      </c>
      <c r="B1" s="9" t="s">
        <v>8</v>
      </c>
      <c r="C1" s="9" t="s">
        <v>9</v>
      </c>
      <c r="D1" s="9" t="s">
        <v>10</v>
      </c>
      <c r="E1" s="9" t="s">
        <v>11</v>
      </c>
      <c r="F1" s="9" t="s">
        <v>12</v>
      </c>
      <c r="G1" s="9" t="s">
        <v>13</v>
      </c>
      <c r="H1" s="10" t="s">
        <v>14</v>
      </c>
      <c r="I1" s="10" t="s">
        <v>15</v>
      </c>
      <c r="J1" s="9" t="s">
        <v>16</v>
      </c>
      <c r="K1" s="9" t="s">
        <v>17</v>
      </c>
      <c r="L1" s="9" t="s">
        <v>18</v>
      </c>
      <c r="M1" s="9" t="s">
        <v>19</v>
      </c>
      <c r="N1" s="9" t="s">
        <v>20</v>
      </c>
      <c r="O1" s="9" t="s">
        <v>21</v>
      </c>
      <c r="P1"/>
    </row>
    <row r="2" spans="1:16" x14ac:dyDescent="0.25">
      <c r="A2" s="5" t="s">
        <v>33</v>
      </c>
      <c r="B2" s="5">
        <v>1</v>
      </c>
      <c r="C2" s="5" t="s">
        <v>24</v>
      </c>
      <c r="D2" s="5">
        <v>9</v>
      </c>
      <c r="E2" s="5">
        <v>6</v>
      </c>
      <c r="F2" s="5">
        <v>30</v>
      </c>
      <c r="G2" s="5">
        <f>6*60</f>
        <v>360</v>
      </c>
      <c r="H2" s="5">
        <v>20</v>
      </c>
      <c r="I2" s="5">
        <v>20</v>
      </c>
      <c r="J2" s="5">
        <f>4*60</f>
        <v>240</v>
      </c>
      <c r="K2" s="5">
        <f>6*60</f>
        <v>360</v>
      </c>
      <c r="L2" s="5">
        <f>19*60</f>
        <v>1140</v>
      </c>
      <c r="M2" s="5">
        <f>23*60</f>
        <v>1380</v>
      </c>
      <c r="N2" s="5">
        <v>0</v>
      </c>
      <c r="O2" s="5">
        <v>0</v>
      </c>
    </row>
    <row r="3" spans="1:16" x14ac:dyDescent="0.25">
      <c r="A3" s="5"/>
      <c r="B3" s="5"/>
      <c r="C3" s="5" t="s">
        <v>66</v>
      </c>
      <c r="D3" s="5">
        <v>40</v>
      </c>
      <c r="E3" s="5">
        <v>2</v>
      </c>
      <c r="F3">
        <v>60</v>
      </c>
      <c r="G3">
        <v>600</v>
      </c>
      <c r="H3">
        <v>20</v>
      </c>
      <c r="I3">
        <v>20</v>
      </c>
      <c r="J3">
        <v>1</v>
      </c>
      <c r="K3">
        <f>5*60</f>
        <v>300</v>
      </c>
      <c r="L3">
        <f>19*60</f>
        <v>1140</v>
      </c>
      <c r="M3">
        <f>24*60</f>
        <v>1440</v>
      </c>
      <c r="N3">
        <v>0</v>
      </c>
      <c r="O3">
        <v>0</v>
      </c>
    </row>
    <row r="4" spans="1:16" x14ac:dyDescent="0.25">
      <c r="D4" s="5"/>
      <c r="E4" s="5"/>
    </row>
    <row r="5" spans="1:16" x14ac:dyDescent="0.25">
      <c r="D5" s="5"/>
      <c r="E5" s="5"/>
    </row>
    <row r="6" spans="1:16" x14ac:dyDescent="0.25">
      <c r="D6" s="5"/>
      <c r="E6" s="5"/>
    </row>
    <row r="7" spans="1:16" x14ac:dyDescent="0.25">
      <c r="D7" s="5"/>
    </row>
  </sheetData>
  <pageMargins left="0.7" right="0.7" top="0.75" bottom="0.75" header="0.51180555555555496" footer="0.51180555555555496"/>
  <pageSetup firstPageNumber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5"/>
  <sheetViews>
    <sheetView zoomScaleNormal="100" workbookViewId="0">
      <selection activeCell="D7" sqref="D7"/>
    </sheetView>
  </sheetViews>
  <sheetFormatPr defaultRowHeight="15" x14ac:dyDescent="0.25"/>
  <cols>
    <col min="1" max="1" width="13.7109375" customWidth="1"/>
    <col min="2" max="2" width="6.7109375" customWidth="1"/>
    <col min="3" max="3" width="17.7109375" customWidth="1"/>
    <col min="4" max="15" width="6.7109375" customWidth="1"/>
  </cols>
  <sheetData>
    <row r="1" spans="1:16" s="1" customFormat="1" ht="130.15" customHeight="1" x14ac:dyDescent="0.25">
      <c r="A1" s="9" t="s">
        <v>7</v>
      </c>
      <c r="B1" s="9" t="s">
        <v>8</v>
      </c>
      <c r="C1" s="9" t="s">
        <v>9</v>
      </c>
      <c r="D1" s="9" t="s">
        <v>10</v>
      </c>
      <c r="E1" s="9" t="s">
        <v>11</v>
      </c>
      <c r="F1" s="9" t="s">
        <v>12</v>
      </c>
      <c r="G1" s="9" t="s">
        <v>13</v>
      </c>
      <c r="H1" s="10" t="s">
        <v>14</v>
      </c>
      <c r="I1" s="10" t="s">
        <v>15</v>
      </c>
      <c r="J1" s="9" t="s">
        <v>16</v>
      </c>
      <c r="K1" s="9" t="s">
        <v>17</v>
      </c>
      <c r="L1" s="9" t="s">
        <v>18</v>
      </c>
      <c r="M1" s="9" t="s">
        <v>19</v>
      </c>
      <c r="N1" s="9" t="s">
        <v>20</v>
      </c>
      <c r="O1" s="9" t="s">
        <v>21</v>
      </c>
      <c r="P1"/>
    </row>
    <row r="2" spans="1:16" x14ac:dyDescent="0.25">
      <c r="A2" s="5" t="s">
        <v>34</v>
      </c>
      <c r="B2" s="5">
        <v>1</v>
      </c>
      <c r="C2" s="5" t="s">
        <v>36</v>
      </c>
      <c r="D2" s="5">
        <v>80</v>
      </c>
      <c r="E2" s="5">
        <v>1</v>
      </c>
      <c r="F2" s="12">
        <v>5</v>
      </c>
      <c r="G2" s="12">
        <v>60</v>
      </c>
      <c r="H2" s="5">
        <v>20</v>
      </c>
      <c r="I2" s="5">
        <v>20</v>
      </c>
      <c r="J2" s="5">
        <v>1</v>
      </c>
      <c r="K2" s="5">
        <v>1440</v>
      </c>
      <c r="L2" s="5">
        <v>0</v>
      </c>
      <c r="M2" s="5">
        <v>0</v>
      </c>
      <c r="N2" s="5">
        <v>0</v>
      </c>
      <c r="O2" s="5">
        <v>0</v>
      </c>
    </row>
    <row r="3" spans="1:16" x14ac:dyDescent="0.25">
      <c r="A3" s="5"/>
      <c r="B3" s="5"/>
      <c r="C3" s="5" t="s">
        <v>24</v>
      </c>
      <c r="D3" s="5">
        <v>9</v>
      </c>
      <c r="E3" s="5">
        <v>52</v>
      </c>
      <c r="F3" s="12">
        <v>20</v>
      </c>
      <c r="G3" s="12">
        <v>40</v>
      </c>
      <c r="H3" s="5">
        <v>20</v>
      </c>
      <c r="I3" s="5">
        <v>20</v>
      </c>
      <c r="J3" s="12">
        <f>300</f>
        <v>300</v>
      </c>
      <c r="K3" s="12">
        <v>360</v>
      </c>
      <c r="L3" s="12">
        <f t="shared" ref="J3:L4" si="0">23*60</f>
        <v>1380</v>
      </c>
      <c r="M3" s="12">
        <f>24*60</f>
        <v>1440</v>
      </c>
      <c r="N3" s="5">
        <v>0</v>
      </c>
      <c r="O3" s="5">
        <v>0</v>
      </c>
    </row>
    <row r="4" spans="1:16" x14ac:dyDescent="0.25">
      <c r="A4" s="5"/>
      <c r="B4" s="5"/>
      <c r="C4" s="5" t="s">
        <v>35</v>
      </c>
      <c r="D4" s="5">
        <v>250</v>
      </c>
      <c r="E4" s="5">
        <v>1</v>
      </c>
      <c r="F4" s="12">
        <v>20</v>
      </c>
      <c r="G4" s="12">
        <v>40</v>
      </c>
      <c r="H4" s="5">
        <v>20</v>
      </c>
      <c r="I4" s="5">
        <v>20</v>
      </c>
      <c r="J4" s="12">
        <f t="shared" si="0"/>
        <v>1380</v>
      </c>
      <c r="K4" s="12">
        <f>24*60</f>
        <v>1440</v>
      </c>
      <c r="L4" s="5">
        <v>0</v>
      </c>
      <c r="M4" s="5">
        <v>0</v>
      </c>
      <c r="N4" s="5">
        <v>0</v>
      </c>
      <c r="O4" s="5">
        <v>0</v>
      </c>
    </row>
    <row r="5" spans="1:16" x14ac:dyDescent="0.25">
      <c r="C5" s="5" t="s">
        <v>66</v>
      </c>
      <c r="D5" s="12">
        <v>40</v>
      </c>
      <c r="E5" s="5">
        <v>17</v>
      </c>
      <c r="F5">
        <v>60</v>
      </c>
      <c r="G5">
        <v>600</v>
      </c>
      <c r="H5">
        <v>20</v>
      </c>
      <c r="I5">
        <v>20</v>
      </c>
      <c r="J5">
        <v>1</v>
      </c>
      <c r="K5">
        <f>5*60</f>
        <v>300</v>
      </c>
      <c r="L5">
        <f>19*60</f>
        <v>1140</v>
      </c>
      <c r="M5">
        <f>24*60</f>
        <v>1440</v>
      </c>
      <c r="N5">
        <v>0</v>
      </c>
      <c r="O5">
        <v>0</v>
      </c>
    </row>
  </sheetData>
  <pageMargins left="0.7" right="0.7" top="0.75" bottom="0.75" header="0.51180555555555496" footer="0.51180555555555496"/>
  <pageSetup firstPageNumber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Q5"/>
  <sheetViews>
    <sheetView zoomScaleNormal="100" workbookViewId="0">
      <selection activeCell="G20" sqref="G20"/>
    </sheetView>
  </sheetViews>
  <sheetFormatPr defaultRowHeight="15" x14ac:dyDescent="0.25"/>
  <cols>
    <col min="1" max="1" width="13.7109375" customWidth="1"/>
    <col min="2" max="2" width="6.7109375" customWidth="1"/>
    <col min="3" max="3" width="17.7109375" customWidth="1"/>
    <col min="4" max="15" width="6.7109375" customWidth="1"/>
  </cols>
  <sheetData>
    <row r="1" spans="1:17" s="1" customFormat="1" ht="130.15" customHeight="1" x14ac:dyDescent="0.25">
      <c r="A1" s="9" t="s">
        <v>7</v>
      </c>
      <c r="B1" s="9" t="s">
        <v>8</v>
      </c>
      <c r="C1" s="9" t="s">
        <v>9</v>
      </c>
      <c r="D1" s="9" t="s">
        <v>10</v>
      </c>
      <c r="E1" s="9" t="s">
        <v>11</v>
      </c>
      <c r="F1" s="9" t="s">
        <v>12</v>
      </c>
      <c r="G1" s="9" t="s">
        <v>13</v>
      </c>
      <c r="H1" s="10" t="s">
        <v>14</v>
      </c>
      <c r="I1" s="10" t="s">
        <v>15</v>
      </c>
      <c r="J1" s="9" t="s">
        <v>16</v>
      </c>
      <c r="K1" s="9" t="s">
        <v>17</v>
      </c>
      <c r="L1" s="9" t="s">
        <v>18</v>
      </c>
      <c r="M1" s="9" t="s">
        <v>19</v>
      </c>
      <c r="N1" s="9" t="s">
        <v>20</v>
      </c>
      <c r="O1" s="9" t="s">
        <v>21</v>
      </c>
      <c r="P1"/>
    </row>
    <row r="2" spans="1:17" x14ac:dyDescent="0.25">
      <c r="A2" s="5" t="s">
        <v>38</v>
      </c>
      <c r="B2" s="5">
        <v>1</v>
      </c>
      <c r="C2" s="5" t="s">
        <v>24</v>
      </c>
      <c r="D2" s="12">
        <v>9</v>
      </c>
      <c r="E2" s="5">
        <v>15</v>
      </c>
      <c r="F2" s="12">
        <v>5</v>
      </c>
      <c r="G2" s="12">
        <v>30</v>
      </c>
      <c r="H2" s="5">
        <v>20</v>
      </c>
      <c r="I2" s="5">
        <v>20</v>
      </c>
      <c r="J2" s="12">
        <f>300</f>
        <v>300</v>
      </c>
      <c r="K2" s="12">
        <v>360</v>
      </c>
      <c r="L2" s="12">
        <f t="shared" ref="L2" si="0">23*60</f>
        <v>1380</v>
      </c>
      <c r="M2" s="12">
        <v>1440</v>
      </c>
      <c r="N2" s="5">
        <v>0</v>
      </c>
      <c r="O2" s="5">
        <v>0</v>
      </c>
      <c r="P2" s="5"/>
      <c r="Q2" s="5"/>
    </row>
    <row r="3" spans="1:17" x14ac:dyDescent="0.25">
      <c r="A3" s="5"/>
      <c r="B3" s="5"/>
      <c r="C3" s="5" t="s">
        <v>37</v>
      </c>
      <c r="D3" s="5">
        <v>40</v>
      </c>
      <c r="E3" s="5">
        <v>2</v>
      </c>
      <c r="F3">
        <v>60</v>
      </c>
      <c r="G3">
        <v>600</v>
      </c>
      <c r="H3">
        <v>20</v>
      </c>
      <c r="I3">
        <v>20</v>
      </c>
      <c r="J3">
        <v>1</v>
      </c>
      <c r="K3">
        <f>5*60</f>
        <v>300</v>
      </c>
      <c r="L3">
        <f>19*60</f>
        <v>1140</v>
      </c>
      <c r="M3">
        <f>24*60</f>
        <v>1440</v>
      </c>
      <c r="N3">
        <v>0</v>
      </c>
      <c r="O3">
        <v>0</v>
      </c>
      <c r="P3" s="5"/>
      <c r="Q3" s="5"/>
    </row>
    <row r="5" spans="1:17" x14ac:dyDescent="0.25">
      <c r="E5" s="5"/>
    </row>
  </sheetData>
  <pageMargins left="0.7" right="0.7" top="0.75" bottom="0.75" header="0.51180555555555496" footer="0.51180555555555496"/>
  <pageSetup firstPageNumber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6"/>
  <sheetViews>
    <sheetView zoomScaleNormal="100" workbookViewId="0">
      <selection activeCell="N8" sqref="N8"/>
    </sheetView>
  </sheetViews>
  <sheetFormatPr defaultRowHeight="15" x14ac:dyDescent="0.25"/>
  <cols>
    <col min="1" max="1" width="13.7109375" customWidth="1"/>
    <col min="2" max="2" width="6.7109375" customWidth="1"/>
    <col min="3" max="3" width="17.7109375" customWidth="1"/>
    <col min="4" max="15" width="6.7109375" customWidth="1"/>
  </cols>
  <sheetData>
    <row r="1" spans="1:16" s="1" customFormat="1" ht="130.15" customHeight="1" x14ac:dyDescent="0.25">
      <c r="A1" s="9" t="s">
        <v>7</v>
      </c>
      <c r="B1" s="9" t="s">
        <v>8</v>
      </c>
      <c r="C1" s="9" t="s">
        <v>9</v>
      </c>
      <c r="D1" s="9" t="s">
        <v>10</v>
      </c>
      <c r="E1" s="9" t="s">
        <v>11</v>
      </c>
      <c r="F1" s="9" t="s">
        <v>12</v>
      </c>
      <c r="G1" s="9" t="s">
        <v>13</v>
      </c>
      <c r="H1" s="10" t="s">
        <v>14</v>
      </c>
      <c r="I1" s="10" t="s">
        <v>15</v>
      </c>
      <c r="J1" s="9" t="s">
        <v>16</v>
      </c>
      <c r="K1" s="9" t="s">
        <v>17</v>
      </c>
      <c r="L1" s="9" t="s">
        <v>18</v>
      </c>
      <c r="M1" s="9" t="s">
        <v>19</v>
      </c>
      <c r="N1" s="9" t="s">
        <v>20</v>
      </c>
      <c r="O1" s="9" t="s">
        <v>21</v>
      </c>
      <c r="P1"/>
    </row>
    <row r="2" spans="1:16" x14ac:dyDescent="0.25">
      <c r="A2" s="5" t="s">
        <v>39</v>
      </c>
      <c r="B2" s="5">
        <v>1</v>
      </c>
      <c r="C2" s="5" t="s">
        <v>36</v>
      </c>
      <c r="D2" s="5">
        <v>500</v>
      </c>
      <c r="E2" s="5">
        <v>1</v>
      </c>
      <c r="F2" s="5">
        <v>5</v>
      </c>
      <c r="G2" s="5">
        <v>60</v>
      </c>
      <c r="H2" s="5">
        <v>20</v>
      </c>
      <c r="I2" s="5">
        <v>20</v>
      </c>
      <c r="J2" s="5">
        <v>1</v>
      </c>
      <c r="K2" s="5">
        <v>1440</v>
      </c>
      <c r="L2" s="5">
        <v>0</v>
      </c>
      <c r="M2" s="5">
        <v>0</v>
      </c>
      <c r="N2" s="5">
        <v>0</v>
      </c>
      <c r="O2" s="5">
        <v>0</v>
      </c>
      <c r="P2" s="5"/>
    </row>
    <row r="3" spans="1:16" x14ac:dyDescent="0.25">
      <c r="A3" s="5"/>
      <c r="B3" s="5"/>
      <c r="C3" s="5" t="s">
        <v>67</v>
      </c>
      <c r="D3" s="5">
        <v>9</v>
      </c>
      <c r="E3" s="5">
        <v>1</v>
      </c>
      <c r="F3" s="5">
        <v>30</v>
      </c>
      <c r="G3" s="5">
        <v>120</v>
      </c>
      <c r="H3" s="5">
        <v>20</v>
      </c>
      <c r="I3" s="5">
        <v>20</v>
      </c>
      <c r="J3" s="5">
        <f>19*60</f>
        <v>1140</v>
      </c>
      <c r="K3" s="5">
        <f>21*60</f>
        <v>1260</v>
      </c>
      <c r="L3" s="5">
        <v>0</v>
      </c>
      <c r="M3" s="5">
        <v>0</v>
      </c>
      <c r="N3" s="5">
        <v>0</v>
      </c>
      <c r="O3" s="5">
        <v>0</v>
      </c>
      <c r="P3" s="5"/>
    </row>
    <row r="4" spans="1:16" x14ac:dyDescent="0.25">
      <c r="A4" s="5"/>
      <c r="B4" s="5"/>
      <c r="C4" s="5" t="s">
        <v>68</v>
      </c>
      <c r="D4" s="5">
        <v>9</v>
      </c>
      <c r="E4" s="5">
        <v>1</v>
      </c>
      <c r="F4" s="12">
        <v>30</v>
      </c>
      <c r="G4" s="12">
        <v>120</v>
      </c>
      <c r="H4" s="5">
        <v>20</v>
      </c>
      <c r="I4" s="5">
        <v>20</v>
      </c>
      <c r="J4" s="12">
        <f>19*60</f>
        <v>1140</v>
      </c>
      <c r="K4" s="12">
        <f>21*60</f>
        <v>1260</v>
      </c>
      <c r="L4" s="5">
        <v>0</v>
      </c>
      <c r="M4" s="5">
        <v>0</v>
      </c>
      <c r="N4" s="5">
        <v>0</v>
      </c>
      <c r="O4" s="5">
        <v>0</v>
      </c>
      <c r="P4" s="5"/>
    </row>
    <row r="5" spans="1:16" x14ac:dyDescent="0.25">
      <c r="A5" s="5"/>
      <c r="B5" s="5"/>
      <c r="C5" s="5" t="s">
        <v>69</v>
      </c>
      <c r="D5" s="5">
        <v>9</v>
      </c>
      <c r="E5" s="5">
        <v>1</v>
      </c>
      <c r="F5" s="12">
        <v>30</v>
      </c>
      <c r="G5" s="12">
        <v>120</v>
      </c>
      <c r="H5" s="5">
        <v>20</v>
      </c>
      <c r="I5" s="5">
        <v>20</v>
      </c>
      <c r="J5" s="12">
        <f>19*60</f>
        <v>1140</v>
      </c>
      <c r="K5" s="12">
        <f>21*60</f>
        <v>1260</v>
      </c>
      <c r="L5" s="5">
        <v>0</v>
      </c>
      <c r="M5" s="5">
        <v>0</v>
      </c>
      <c r="N5" s="5">
        <v>0</v>
      </c>
      <c r="O5" s="5">
        <v>0</v>
      </c>
      <c r="P5" s="5"/>
    </row>
    <row r="6" spans="1:16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</sheetData>
  <pageMargins left="0.7" right="0.7" top="0.75" bottom="0.75" header="0.51180555555555496" footer="0.51180555555555496"/>
  <pageSetup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3"/>
  <sheetViews>
    <sheetView zoomScaleNormal="100" workbookViewId="0">
      <selection activeCell="I8" sqref="I8"/>
    </sheetView>
  </sheetViews>
  <sheetFormatPr defaultColWidth="16.42578125" defaultRowHeight="15" x14ac:dyDescent="0.25"/>
  <cols>
    <col min="1" max="1" width="13.7109375" customWidth="1"/>
    <col min="2" max="2" width="6.7109375" customWidth="1"/>
    <col min="3" max="3" width="17.7109375" customWidth="1"/>
    <col min="4" max="15" width="6.7109375" customWidth="1"/>
    <col min="17" max="17" width="7.7109375" customWidth="1"/>
  </cols>
  <sheetData>
    <row r="1" spans="1:16" s="1" customFormat="1" ht="130.15" customHeight="1" x14ac:dyDescent="0.25">
      <c r="A1" s="9" t="s">
        <v>7</v>
      </c>
      <c r="B1" s="9" t="s">
        <v>8</v>
      </c>
      <c r="C1" s="9" t="s">
        <v>9</v>
      </c>
      <c r="D1" s="9" t="s">
        <v>10</v>
      </c>
      <c r="E1" s="9" t="s">
        <v>11</v>
      </c>
      <c r="F1" s="9" t="s">
        <v>12</v>
      </c>
      <c r="G1" s="9" t="s">
        <v>13</v>
      </c>
      <c r="H1" s="10" t="s">
        <v>14</v>
      </c>
      <c r="I1" s="10" t="s">
        <v>15</v>
      </c>
      <c r="J1" s="9" t="s">
        <v>16</v>
      </c>
      <c r="K1" s="9" t="s">
        <v>17</v>
      </c>
      <c r="L1" s="9" t="s">
        <v>18</v>
      </c>
      <c r="M1" s="9" t="s">
        <v>19</v>
      </c>
      <c r="N1" s="9" t="s">
        <v>20</v>
      </c>
      <c r="O1" s="9" t="s">
        <v>21</v>
      </c>
      <c r="P1"/>
    </row>
    <row r="2" spans="1:16" x14ac:dyDescent="0.25">
      <c r="A2" s="5" t="s">
        <v>22</v>
      </c>
      <c r="B2" s="5">
        <v>1</v>
      </c>
      <c r="C2" s="11" t="s">
        <v>24</v>
      </c>
      <c r="D2" s="5">
        <v>9</v>
      </c>
      <c r="E2" s="5">
        <v>8</v>
      </c>
      <c r="F2" s="8">
        <v>60</v>
      </c>
      <c r="G2" s="8">
        <v>360</v>
      </c>
      <c r="H2" s="3">
        <v>10</v>
      </c>
      <c r="I2" s="3">
        <v>10</v>
      </c>
      <c r="J2" s="8">
        <f>17*60</f>
        <v>1020</v>
      </c>
      <c r="K2" s="8">
        <f>23*60</f>
        <v>1380</v>
      </c>
      <c r="L2">
        <v>0</v>
      </c>
      <c r="M2">
        <v>0</v>
      </c>
      <c r="N2">
        <v>0</v>
      </c>
      <c r="O2">
        <v>0</v>
      </c>
    </row>
    <row r="3" spans="1:16" x14ac:dyDescent="0.25">
      <c r="A3" s="5"/>
      <c r="B3" s="5"/>
      <c r="C3" s="11" t="s">
        <v>37</v>
      </c>
      <c r="D3" s="5">
        <v>40</v>
      </c>
      <c r="E3" s="5">
        <v>8</v>
      </c>
      <c r="F3">
        <v>60</v>
      </c>
      <c r="G3">
        <v>600</v>
      </c>
      <c r="H3">
        <v>20</v>
      </c>
      <c r="I3">
        <v>20</v>
      </c>
      <c r="J3">
        <v>1</v>
      </c>
      <c r="K3">
        <f>5*60</f>
        <v>300</v>
      </c>
      <c r="L3">
        <f>19*60</f>
        <v>1140</v>
      </c>
      <c r="M3">
        <f>24*60</f>
        <v>1440</v>
      </c>
      <c r="N3">
        <v>0</v>
      </c>
      <c r="O3">
        <v>0</v>
      </c>
    </row>
    <row r="4" spans="1:16" x14ac:dyDescent="0.25">
      <c r="C4" s="2"/>
      <c r="D4" s="3"/>
      <c r="H4" s="3"/>
      <c r="I4" s="3"/>
      <c r="N4" s="4"/>
      <c r="O4" s="4"/>
    </row>
    <row r="10" spans="1:16" x14ac:dyDescent="0.25">
      <c r="N10" s="4"/>
      <c r="O10" s="4"/>
    </row>
    <row r="13" spans="1:16" x14ac:dyDescent="0.25">
      <c r="N13" s="4"/>
      <c r="O13" s="4"/>
    </row>
  </sheetData>
  <pageMargins left="0.7" right="0.7" top="0.75" bottom="0.75" header="0.51180555555555496" footer="0.51180555555555496"/>
  <pageSetup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8"/>
  <sheetViews>
    <sheetView tabSelected="1" zoomScaleNormal="100" workbookViewId="0">
      <selection activeCell="I6" sqref="I6"/>
    </sheetView>
  </sheetViews>
  <sheetFormatPr defaultRowHeight="15" x14ac:dyDescent="0.25"/>
  <cols>
    <col min="1" max="1" width="13.7109375" customWidth="1"/>
    <col min="2" max="2" width="6.7109375" customWidth="1"/>
    <col min="3" max="3" width="17.7109375" customWidth="1"/>
    <col min="4" max="15" width="6.7109375" customWidth="1"/>
    <col min="16" max="16" width="19.85546875"/>
  </cols>
  <sheetData>
    <row r="1" spans="1:16" s="1" customFormat="1" ht="130.15" customHeight="1" x14ac:dyDescent="0.25">
      <c r="A1" s="9" t="s">
        <v>7</v>
      </c>
      <c r="B1" s="9" t="s">
        <v>8</v>
      </c>
      <c r="C1" s="9" t="s">
        <v>9</v>
      </c>
      <c r="D1" s="9" t="s">
        <v>10</v>
      </c>
      <c r="E1" s="9" t="s">
        <v>11</v>
      </c>
      <c r="F1" s="9" t="s">
        <v>12</v>
      </c>
      <c r="G1" s="9" t="s">
        <v>13</v>
      </c>
      <c r="H1" s="10" t="s">
        <v>14</v>
      </c>
      <c r="I1" s="10" t="s">
        <v>15</v>
      </c>
      <c r="J1" s="9" t="s">
        <v>16</v>
      </c>
      <c r="K1" s="9" t="s">
        <v>17</v>
      </c>
      <c r="L1" s="9" t="s">
        <v>18</v>
      </c>
      <c r="M1" s="9" t="s">
        <v>19</v>
      </c>
      <c r="N1" s="9" t="s">
        <v>20</v>
      </c>
      <c r="O1" s="9" t="s">
        <v>21</v>
      </c>
      <c r="P1"/>
    </row>
    <row r="2" spans="1:16" x14ac:dyDescent="0.25">
      <c r="A2" t="s">
        <v>23</v>
      </c>
      <c r="B2">
        <v>1</v>
      </c>
      <c r="C2" s="5" t="s">
        <v>24</v>
      </c>
      <c r="D2" s="5">
        <v>9</v>
      </c>
      <c r="E2" s="5">
        <v>12</v>
      </c>
      <c r="F2" s="12">
        <v>15</v>
      </c>
      <c r="G2" s="12">
        <v>75</v>
      </c>
      <c r="H2">
        <v>20</v>
      </c>
      <c r="I2">
        <v>20</v>
      </c>
      <c r="J2" s="12">
        <f>300</f>
        <v>300</v>
      </c>
      <c r="K2" s="12">
        <v>360</v>
      </c>
      <c r="L2" s="12">
        <f>23*60</f>
        <v>1380</v>
      </c>
      <c r="M2" s="12">
        <f>23*60+15</f>
        <v>1395</v>
      </c>
      <c r="N2">
        <v>0</v>
      </c>
      <c r="O2">
        <v>0</v>
      </c>
    </row>
    <row r="3" spans="1:16" x14ac:dyDescent="0.25">
      <c r="C3" s="5" t="s">
        <v>40</v>
      </c>
      <c r="D3" s="5">
        <v>9</v>
      </c>
      <c r="E3" s="5">
        <v>3</v>
      </c>
      <c r="F3" t="s">
        <v>70</v>
      </c>
      <c r="G3">
        <v>3</v>
      </c>
      <c r="H3">
        <v>20</v>
      </c>
      <c r="I3">
        <v>20</v>
      </c>
      <c r="J3">
        <f>300</f>
        <v>300</v>
      </c>
      <c r="K3">
        <v>360</v>
      </c>
      <c r="L3">
        <f>23*60</f>
        <v>1380</v>
      </c>
      <c r="M3">
        <f>23*60+15</f>
        <v>1395</v>
      </c>
      <c r="N3">
        <v>0</v>
      </c>
      <c r="O3">
        <v>0</v>
      </c>
    </row>
    <row r="4" spans="1:16" x14ac:dyDescent="0.25">
      <c r="C4" s="5" t="s">
        <v>37</v>
      </c>
      <c r="D4" s="5">
        <v>40</v>
      </c>
      <c r="E4" s="5">
        <v>4</v>
      </c>
      <c r="F4">
        <v>60</v>
      </c>
      <c r="G4">
        <v>600</v>
      </c>
      <c r="H4">
        <v>20</v>
      </c>
      <c r="I4">
        <v>20</v>
      </c>
      <c r="J4">
        <v>1</v>
      </c>
      <c r="K4">
        <f>5*60</f>
        <v>300</v>
      </c>
      <c r="L4">
        <f>19*60</f>
        <v>1140</v>
      </c>
      <c r="M4">
        <f>24*60</f>
        <v>1440</v>
      </c>
      <c r="N4">
        <v>0</v>
      </c>
      <c r="O4">
        <v>0</v>
      </c>
    </row>
    <row r="6" spans="1:16" x14ac:dyDescent="0.25">
      <c r="C6" s="2"/>
      <c r="D6" s="3"/>
      <c r="H6" s="3"/>
      <c r="I6" s="3"/>
    </row>
    <row r="7" spans="1:16" x14ac:dyDescent="0.25">
      <c r="D7" s="3"/>
      <c r="H7" s="3"/>
      <c r="I7" s="3"/>
    </row>
    <row r="8" spans="1:16" x14ac:dyDescent="0.25">
      <c r="D8" s="3"/>
      <c r="H8" s="3"/>
      <c r="I8" s="3"/>
    </row>
  </sheetData>
  <pageMargins left="0.7" right="0.7" top="0.75" bottom="0.75" header="0.51180555555555496" footer="0.51180555555555496"/>
  <pageSetup firstPageNumber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8"/>
  <sheetViews>
    <sheetView zoomScaleNormal="100" workbookViewId="0">
      <selection activeCell="R10" sqref="R10"/>
    </sheetView>
  </sheetViews>
  <sheetFormatPr defaultRowHeight="15" x14ac:dyDescent="0.25"/>
  <cols>
    <col min="1" max="1" width="13.7109375" customWidth="1"/>
    <col min="2" max="2" width="6.7109375" customWidth="1"/>
    <col min="3" max="3" width="17.7109375" customWidth="1"/>
    <col min="4" max="15" width="6.7109375" customWidth="1"/>
  </cols>
  <sheetData>
    <row r="1" spans="1:16" s="1" customFormat="1" ht="130.15" customHeight="1" x14ac:dyDescent="0.25">
      <c r="A1" s="9" t="s">
        <v>7</v>
      </c>
      <c r="B1" s="9" t="s">
        <v>8</v>
      </c>
      <c r="C1" s="9" t="s">
        <v>9</v>
      </c>
      <c r="D1" s="9" t="s">
        <v>10</v>
      </c>
      <c r="E1" s="9" t="s">
        <v>11</v>
      </c>
      <c r="F1" s="9" t="s">
        <v>12</v>
      </c>
      <c r="G1" s="9" t="s">
        <v>13</v>
      </c>
      <c r="H1" s="10" t="s">
        <v>14</v>
      </c>
      <c r="I1" s="10" t="s">
        <v>15</v>
      </c>
      <c r="J1" s="9" t="s">
        <v>16</v>
      </c>
      <c r="K1" s="9" t="s">
        <v>17</v>
      </c>
      <c r="L1" s="9" t="s">
        <v>18</v>
      </c>
      <c r="M1" s="9" t="s">
        <v>19</v>
      </c>
      <c r="N1" s="9" t="s">
        <v>20</v>
      </c>
      <c r="O1" s="9" t="s">
        <v>21</v>
      </c>
      <c r="P1"/>
    </row>
    <row r="2" spans="1:16" x14ac:dyDescent="0.25">
      <c r="A2" t="s">
        <v>25</v>
      </c>
      <c r="B2">
        <v>1</v>
      </c>
      <c r="C2" t="s">
        <v>24</v>
      </c>
      <c r="D2">
        <v>9</v>
      </c>
      <c r="E2">
        <v>31</v>
      </c>
      <c r="F2">
        <v>15</v>
      </c>
      <c r="G2">
        <v>75</v>
      </c>
      <c r="H2">
        <v>20</v>
      </c>
      <c r="I2">
        <v>20</v>
      </c>
      <c r="J2">
        <f>300</f>
        <v>300</v>
      </c>
      <c r="K2">
        <v>360</v>
      </c>
      <c r="L2">
        <f t="shared" ref="L2:L7" si="0">23*60</f>
        <v>1380</v>
      </c>
      <c r="M2">
        <f t="shared" ref="M2:M7" si="1">23*60+15</f>
        <v>1395</v>
      </c>
      <c r="N2">
        <v>0</v>
      </c>
      <c r="O2">
        <v>0</v>
      </c>
    </row>
    <row r="3" spans="1:16" x14ac:dyDescent="0.25">
      <c r="C3" t="s">
        <v>44</v>
      </c>
      <c r="D3">
        <v>40</v>
      </c>
      <c r="E3">
        <v>2</v>
      </c>
      <c r="F3" s="12">
        <v>15</v>
      </c>
      <c r="G3" s="12">
        <v>75</v>
      </c>
      <c r="H3">
        <v>20</v>
      </c>
      <c r="I3">
        <v>20</v>
      </c>
      <c r="J3" s="12">
        <f>300</f>
        <v>300</v>
      </c>
      <c r="K3" s="12">
        <v>360</v>
      </c>
      <c r="L3" s="12">
        <f t="shared" si="0"/>
        <v>1380</v>
      </c>
      <c r="M3" s="12">
        <f t="shared" si="1"/>
        <v>1395</v>
      </c>
      <c r="N3">
        <v>0</v>
      </c>
      <c r="O3">
        <v>0</v>
      </c>
    </row>
    <row r="4" spans="1:16" x14ac:dyDescent="0.25">
      <c r="C4" t="s">
        <v>41</v>
      </c>
      <c r="D4" s="12">
        <v>9</v>
      </c>
      <c r="E4">
        <v>2</v>
      </c>
      <c r="F4" s="12">
        <v>15</v>
      </c>
      <c r="G4" s="12">
        <v>75</v>
      </c>
      <c r="H4">
        <v>20</v>
      </c>
      <c r="I4">
        <v>20</v>
      </c>
      <c r="J4" s="12">
        <f>300</f>
        <v>300</v>
      </c>
      <c r="K4" s="12">
        <v>360</v>
      </c>
      <c r="L4" s="12">
        <f t="shared" si="0"/>
        <v>1380</v>
      </c>
      <c r="M4" s="12">
        <f t="shared" si="1"/>
        <v>1395</v>
      </c>
      <c r="N4">
        <v>0</v>
      </c>
      <c r="O4">
        <v>0</v>
      </c>
    </row>
    <row r="5" spans="1:16" x14ac:dyDescent="0.25">
      <c r="C5" t="s">
        <v>42</v>
      </c>
      <c r="D5">
        <v>9</v>
      </c>
      <c r="E5">
        <v>2</v>
      </c>
      <c r="F5" s="12">
        <v>15</v>
      </c>
      <c r="G5" s="12">
        <v>30</v>
      </c>
      <c r="H5">
        <v>20</v>
      </c>
      <c r="I5">
        <v>20</v>
      </c>
      <c r="J5" s="12">
        <f>300</f>
        <v>300</v>
      </c>
      <c r="K5" s="12">
        <v>360</v>
      </c>
      <c r="L5" s="12">
        <f t="shared" si="0"/>
        <v>1380</v>
      </c>
      <c r="M5" s="12">
        <f t="shared" si="1"/>
        <v>1395</v>
      </c>
      <c r="N5">
        <v>0</v>
      </c>
      <c r="O5">
        <v>0</v>
      </c>
    </row>
    <row r="6" spans="1:16" x14ac:dyDescent="0.25">
      <c r="C6" s="2" t="s">
        <v>43</v>
      </c>
      <c r="D6" s="3">
        <v>9</v>
      </c>
      <c r="E6">
        <v>2</v>
      </c>
      <c r="F6" s="12">
        <v>15</v>
      </c>
      <c r="G6" s="12">
        <v>45</v>
      </c>
      <c r="H6">
        <v>20</v>
      </c>
      <c r="I6">
        <v>20</v>
      </c>
      <c r="J6" s="12">
        <f>300</f>
        <v>300</v>
      </c>
      <c r="K6" s="12">
        <v>360</v>
      </c>
      <c r="L6" s="12">
        <f t="shared" si="0"/>
        <v>1380</v>
      </c>
      <c r="M6" s="12">
        <f t="shared" si="1"/>
        <v>1395</v>
      </c>
      <c r="N6">
        <v>0</v>
      </c>
      <c r="O6">
        <v>0</v>
      </c>
    </row>
    <row r="7" spans="1:16" x14ac:dyDescent="0.25">
      <c r="C7" s="2" t="s">
        <v>40</v>
      </c>
      <c r="D7" s="3">
        <v>9</v>
      </c>
      <c r="E7">
        <v>2</v>
      </c>
      <c r="F7" s="12">
        <v>15</v>
      </c>
      <c r="G7" s="12">
        <v>45</v>
      </c>
      <c r="H7">
        <v>20</v>
      </c>
      <c r="I7">
        <v>20</v>
      </c>
      <c r="J7" s="12">
        <f>300</f>
        <v>300</v>
      </c>
      <c r="K7" s="12">
        <v>360</v>
      </c>
      <c r="L7" s="12">
        <f t="shared" si="0"/>
        <v>1380</v>
      </c>
      <c r="M7" s="12">
        <f t="shared" si="1"/>
        <v>1395</v>
      </c>
      <c r="N7">
        <v>0</v>
      </c>
      <c r="O7">
        <v>0</v>
      </c>
    </row>
    <row r="8" spans="1:16" x14ac:dyDescent="0.25">
      <c r="C8" s="2" t="s">
        <v>37</v>
      </c>
      <c r="D8" s="3">
        <v>9</v>
      </c>
      <c r="E8">
        <v>4</v>
      </c>
      <c r="F8">
        <v>60</v>
      </c>
      <c r="G8">
        <v>600</v>
      </c>
      <c r="H8">
        <v>20</v>
      </c>
      <c r="I8">
        <v>20</v>
      </c>
      <c r="J8">
        <v>1</v>
      </c>
      <c r="K8">
        <f>5*60</f>
        <v>300</v>
      </c>
      <c r="L8">
        <f>19*60</f>
        <v>1140</v>
      </c>
      <c r="M8">
        <f>24*60</f>
        <v>1440</v>
      </c>
      <c r="N8">
        <v>0</v>
      </c>
      <c r="O8">
        <v>0</v>
      </c>
    </row>
  </sheetData>
  <pageMargins left="0.7" right="0.7" top="0.75" bottom="0.75" header="0.51180555555555496" footer="0.51180555555555496"/>
  <pageSetup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0"/>
  <sheetViews>
    <sheetView zoomScaleNormal="100" workbookViewId="0">
      <selection activeCell="D12" sqref="D12"/>
    </sheetView>
  </sheetViews>
  <sheetFormatPr defaultRowHeight="15" x14ac:dyDescent="0.25"/>
  <cols>
    <col min="1" max="1" width="13.7109375" customWidth="1"/>
    <col min="2" max="2" width="6.7109375" customWidth="1"/>
    <col min="3" max="3" width="17.7109375" customWidth="1"/>
    <col min="4" max="15" width="6.7109375" customWidth="1"/>
  </cols>
  <sheetData>
    <row r="1" spans="1:16" s="1" customFormat="1" ht="130.15" customHeight="1" x14ac:dyDescent="0.25">
      <c r="A1" s="9" t="s">
        <v>7</v>
      </c>
      <c r="B1" s="9" t="s">
        <v>8</v>
      </c>
      <c r="C1" s="9" t="s">
        <v>9</v>
      </c>
      <c r="D1" s="9" t="s">
        <v>10</v>
      </c>
      <c r="E1" s="9" t="s">
        <v>11</v>
      </c>
      <c r="F1" s="9" t="s">
        <v>12</v>
      </c>
      <c r="G1" s="9" t="s">
        <v>13</v>
      </c>
      <c r="H1" s="10" t="s">
        <v>14</v>
      </c>
      <c r="I1" s="10" t="s">
        <v>15</v>
      </c>
      <c r="J1" s="9" t="s">
        <v>16</v>
      </c>
      <c r="K1" s="9" t="s">
        <v>17</v>
      </c>
      <c r="L1" s="9" t="s">
        <v>18</v>
      </c>
      <c r="M1" s="9" t="s">
        <v>19</v>
      </c>
      <c r="N1" s="9" t="s">
        <v>20</v>
      </c>
      <c r="O1" s="9" t="s">
        <v>21</v>
      </c>
      <c r="P1"/>
    </row>
    <row r="2" spans="1:16" x14ac:dyDescent="0.25">
      <c r="A2" t="s">
        <v>26</v>
      </c>
      <c r="B2">
        <v>1</v>
      </c>
      <c r="C2" t="s">
        <v>45</v>
      </c>
      <c r="D2" s="5">
        <v>40</v>
      </c>
      <c r="E2" s="5">
        <v>1</v>
      </c>
      <c r="F2">
        <v>60</v>
      </c>
      <c r="G2">
        <f>11*60</f>
        <v>660</v>
      </c>
      <c r="H2">
        <v>20</v>
      </c>
      <c r="I2">
        <v>20</v>
      </c>
      <c r="J2">
        <f t="shared" ref="J2:J9" si="0">8*60</f>
        <v>480</v>
      </c>
      <c r="K2">
        <f>19*60</f>
        <v>1140</v>
      </c>
      <c r="L2">
        <v>0</v>
      </c>
      <c r="M2">
        <v>0</v>
      </c>
      <c r="N2">
        <v>0</v>
      </c>
      <c r="O2">
        <v>0</v>
      </c>
    </row>
    <row r="3" spans="1:16" x14ac:dyDescent="0.25">
      <c r="C3" t="s">
        <v>46</v>
      </c>
      <c r="D3" s="5">
        <v>40</v>
      </c>
      <c r="E3">
        <v>1</v>
      </c>
      <c r="F3">
        <v>30</v>
      </c>
      <c r="G3">
        <f>11*60</f>
        <v>660</v>
      </c>
      <c r="H3">
        <v>20</v>
      </c>
      <c r="I3">
        <v>20</v>
      </c>
      <c r="J3">
        <f t="shared" si="0"/>
        <v>480</v>
      </c>
      <c r="K3">
        <f>19*60</f>
        <v>1140</v>
      </c>
      <c r="L3">
        <v>0</v>
      </c>
      <c r="M3">
        <v>0</v>
      </c>
      <c r="N3">
        <v>0</v>
      </c>
      <c r="O3">
        <v>0</v>
      </c>
    </row>
    <row r="4" spans="1:16" x14ac:dyDescent="0.25">
      <c r="C4" t="s">
        <v>48</v>
      </c>
      <c r="D4" s="5">
        <v>400</v>
      </c>
      <c r="E4" s="5">
        <v>1</v>
      </c>
      <c r="F4">
        <v>30</v>
      </c>
      <c r="G4">
        <f>8*60</f>
        <v>480</v>
      </c>
      <c r="H4">
        <v>20</v>
      </c>
      <c r="I4">
        <v>20</v>
      </c>
      <c r="J4">
        <f t="shared" si="0"/>
        <v>480</v>
      </c>
      <c r="K4">
        <f t="shared" ref="K4:K9" si="1">16*60</f>
        <v>960</v>
      </c>
      <c r="L4">
        <v>0</v>
      </c>
      <c r="M4">
        <v>0</v>
      </c>
      <c r="N4">
        <v>0</v>
      </c>
      <c r="O4">
        <v>0</v>
      </c>
    </row>
    <row r="5" spans="1:16" x14ac:dyDescent="0.25">
      <c r="C5" t="s">
        <v>47</v>
      </c>
      <c r="D5" s="5">
        <v>40</v>
      </c>
      <c r="E5" s="5">
        <v>1</v>
      </c>
      <c r="F5">
        <v>30</v>
      </c>
      <c r="G5">
        <f>8*60</f>
        <v>480</v>
      </c>
      <c r="H5">
        <v>20</v>
      </c>
      <c r="I5">
        <v>20</v>
      </c>
      <c r="J5">
        <f t="shared" si="0"/>
        <v>480</v>
      </c>
      <c r="K5">
        <f t="shared" si="1"/>
        <v>960</v>
      </c>
      <c r="L5">
        <v>0</v>
      </c>
      <c r="M5">
        <v>0</v>
      </c>
      <c r="N5">
        <v>0</v>
      </c>
      <c r="O5">
        <v>0</v>
      </c>
    </row>
    <row r="6" spans="1:16" x14ac:dyDescent="0.25">
      <c r="C6" t="s">
        <v>50</v>
      </c>
      <c r="D6" s="5">
        <v>40</v>
      </c>
      <c r="E6">
        <v>1</v>
      </c>
      <c r="F6">
        <v>60</v>
      </c>
      <c r="G6">
        <f>8*60</f>
        <v>480</v>
      </c>
      <c r="H6">
        <v>20</v>
      </c>
      <c r="I6">
        <v>20</v>
      </c>
      <c r="J6">
        <f t="shared" si="0"/>
        <v>480</v>
      </c>
      <c r="K6">
        <f t="shared" si="1"/>
        <v>960</v>
      </c>
      <c r="L6">
        <v>0</v>
      </c>
      <c r="M6">
        <v>0</v>
      </c>
      <c r="N6">
        <v>0</v>
      </c>
      <c r="O6">
        <v>0</v>
      </c>
    </row>
    <row r="7" spans="1:16" x14ac:dyDescent="0.25">
      <c r="C7" t="s">
        <v>51</v>
      </c>
      <c r="D7" s="5">
        <v>1500</v>
      </c>
      <c r="E7" s="5">
        <v>1</v>
      </c>
      <c r="F7" s="12">
        <v>2</v>
      </c>
      <c r="G7" s="12">
        <v>10</v>
      </c>
      <c r="H7">
        <v>30</v>
      </c>
      <c r="I7">
        <v>30</v>
      </c>
      <c r="J7">
        <f>8*60</f>
        <v>480</v>
      </c>
      <c r="K7">
        <f t="shared" si="1"/>
        <v>960</v>
      </c>
      <c r="L7">
        <v>0</v>
      </c>
      <c r="M7">
        <v>0</v>
      </c>
      <c r="N7">
        <v>0</v>
      </c>
      <c r="O7">
        <v>0</v>
      </c>
    </row>
    <row r="8" spans="1:16" x14ac:dyDescent="0.25">
      <c r="C8" t="s">
        <v>52</v>
      </c>
      <c r="D8" s="5">
        <v>150</v>
      </c>
      <c r="E8" s="5">
        <v>1</v>
      </c>
      <c r="F8" s="12">
        <v>2</v>
      </c>
      <c r="G8" s="12">
        <v>30</v>
      </c>
      <c r="H8">
        <v>30</v>
      </c>
      <c r="I8">
        <v>30</v>
      </c>
      <c r="J8">
        <f>8*60</f>
        <v>480</v>
      </c>
      <c r="K8">
        <f t="shared" si="1"/>
        <v>960</v>
      </c>
      <c r="L8">
        <v>0</v>
      </c>
      <c r="M8">
        <v>0</v>
      </c>
      <c r="N8">
        <v>0</v>
      </c>
      <c r="O8">
        <v>0</v>
      </c>
    </row>
    <row r="9" spans="1:16" x14ac:dyDescent="0.25">
      <c r="C9" t="s">
        <v>49</v>
      </c>
      <c r="D9" s="5">
        <v>40</v>
      </c>
      <c r="E9">
        <v>1</v>
      </c>
      <c r="F9">
        <v>60</v>
      </c>
      <c r="G9">
        <f>8*60</f>
        <v>480</v>
      </c>
      <c r="H9">
        <v>20</v>
      </c>
      <c r="I9">
        <v>20</v>
      </c>
      <c r="J9">
        <f t="shared" si="0"/>
        <v>480</v>
      </c>
      <c r="K9">
        <f t="shared" si="1"/>
        <v>960</v>
      </c>
      <c r="L9">
        <v>0</v>
      </c>
      <c r="M9">
        <v>0</v>
      </c>
      <c r="N9">
        <v>0</v>
      </c>
      <c r="O9">
        <v>0</v>
      </c>
    </row>
    <row r="10" spans="1:16" x14ac:dyDescent="0.25">
      <c r="C10" t="s">
        <v>37</v>
      </c>
      <c r="D10" s="5">
        <v>40</v>
      </c>
      <c r="E10">
        <v>4</v>
      </c>
      <c r="F10">
        <v>60</v>
      </c>
      <c r="G10">
        <v>600</v>
      </c>
      <c r="H10">
        <v>20</v>
      </c>
      <c r="I10">
        <v>20</v>
      </c>
      <c r="J10">
        <v>1</v>
      </c>
      <c r="K10">
        <f>5*60</f>
        <v>300</v>
      </c>
      <c r="L10">
        <f>19*60</f>
        <v>1140</v>
      </c>
      <c r="M10">
        <f>24*60</f>
        <v>1440</v>
      </c>
      <c r="N10">
        <v>0</v>
      </c>
      <c r="O10">
        <v>0</v>
      </c>
    </row>
  </sheetData>
  <pageMargins left="0.7" right="0.7" top="0.75" bottom="0.75" header="0.51180555555555496" footer="0.51180555555555496"/>
  <pageSetup firstPageNumber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12"/>
  <sheetViews>
    <sheetView zoomScaleNormal="100" workbookViewId="0">
      <selection activeCell="L17" sqref="L17"/>
    </sheetView>
  </sheetViews>
  <sheetFormatPr defaultRowHeight="15" x14ac:dyDescent="0.25"/>
  <cols>
    <col min="1" max="1" width="13.7109375" customWidth="1"/>
    <col min="2" max="2" width="6.7109375" customWidth="1"/>
    <col min="3" max="3" width="17.7109375" customWidth="1"/>
    <col min="4" max="15" width="6.7109375" customWidth="1"/>
  </cols>
  <sheetData>
    <row r="1" spans="1:16" s="1" customFormat="1" ht="130.15" customHeight="1" x14ac:dyDescent="0.25">
      <c r="A1" s="9" t="s">
        <v>7</v>
      </c>
      <c r="B1" s="9" t="s">
        <v>8</v>
      </c>
      <c r="C1" s="9" t="s">
        <v>9</v>
      </c>
      <c r="D1" s="9" t="s">
        <v>10</v>
      </c>
      <c r="E1" s="9" t="s">
        <v>11</v>
      </c>
      <c r="F1" s="9" t="s">
        <v>12</v>
      </c>
      <c r="G1" s="9" t="s">
        <v>13</v>
      </c>
      <c r="H1" s="10" t="s">
        <v>14</v>
      </c>
      <c r="I1" s="10" t="s">
        <v>15</v>
      </c>
      <c r="J1" s="9" t="s">
        <v>16</v>
      </c>
      <c r="K1" s="9" t="s">
        <v>17</v>
      </c>
      <c r="L1" s="9" t="s">
        <v>18</v>
      </c>
      <c r="M1" s="9" t="s">
        <v>19</v>
      </c>
      <c r="N1" s="9" t="s">
        <v>20</v>
      </c>
      <c r="O1" s="9" t="s">
        <v>21</v>
      </c>
      <c r="P1"/>
    </row>
    <row r="2" spans="1:16" x14ac:dyDescent="0.25">
      <c r="A2" t="s">
        <v>55</v>
      </c>
      <c r="B2">
        <v>1</v>
      </c>
      <c r="C2" t="s">
        <v>56</v>
      </c>
      <c r="D2" s="5">
        <v>9</v>
      </c>
      <c r="E2" s="5">
        <v>1</v>
      </c>
      <c r="F2" s="12">
        <v>30</v>
      </c>
      <c r="G2" s="12">
        <v>120</v>
      </c>
      <c r="H2">
        <v>20</v>
      </c>
      <c r="I2">
        <v>20</v>
      </c>
      <c r="J2">
        <f t="shared" ref="J2:J7" si="0">19*60</f>
        <v>1140</v>
      </c>
      <c r="K2">
        <f t="shared" ref="K2:K7" si="1">23*60</f>
        <v>1380</v>
      </c>
      <c r="L2">
        <v>0</v>
      </c>
      <c r="M2">
        <v>0</v>
      </c>
      <c r="N2">
        <v>0</v>
      </c>
      <c r="O2">
        <v>0</v>
      </c>
    </row>
    <row r="3" spans="1:16" x14ac:dyDescent="0.25">
      <c r="C3" t="s">
        <v>57</v>
      </c>
      <c r="D3" s="5">
        <v>40</v>
      </c>
      <c r="E3">
        <v>3</v>
      </c>
      <c r="F3" s="12">
        <v>10</v>
      </c>
      <c r="G3" s="12">
        <v>30</v>
      </c>
      <c r="H3">
        <v>20</v>
      </c>
      <c r="I3">
        <v>20</v>
      </c>
      <c r="J3" s="12">
        <f>6*60</f>
        <v>360</v>
      </c>
      <c r="K3" s="12">
        <f>18*60</f>
        <v>1080</v>
      </c>
      <c r="L3">
        <v>0</v>
      </c>
      <c r="M3">
        <v>0</v>
      </c>
      <c r="N3">
        <v>0</v>
      </c>
      <c r="O3">
        <v>0</v>
      </c>
    </row>
    <row r="4" spans="1:16" x14ac:dyDescent="0.25">
      <c r="C4" t="s">
        <v>58</v>
      </c>
      <c r="D4" s="5">
        <v>9</v>
      </c>
      <c r="E4" s="5">
        <v>1</v>
      </c>
      <c r="F4" s="12">
        <v>30</v>
      </c>
      <c r="G4" s="12">
        <v>120</v>
      </c>
      <c r="H4">
        <v>20</v>
      </c>
      <c r="I4">
        <v>20</v>
      </c>
      <c r="J4">
        <f t="shared" si="0"/>
        <v>1140</v>
      </c>
      <c r="K4">
        <f t="shared" si="1"/>
        <v>1380</v>
      </c>
      <c r="L4">
        <v>0</v>
      </c>
      <c r="M4">
        <v>0</v>
      </c>
      <c r="N4">
        <v>0</v>
      </c>
      <c r="O4">
        <v>0</v>
      </c>
    </row>
    <row r="5" spans="1:16" x14ac:dyDescent="0.25">
      <c r="C5" t="s">
        <v>59</v>
      </c>
      <c r="D5" s="5">
        <v>40</v>
      </c>
      <c r="E5">
        <v>1</v>
      </c>
      <c r="F5" s="12">
        <v>10</v>
      </c>
      <c r="G5" s="12">
        <v>30</v>
      </c>
      <c r="H5">
        <v>20</v>
      </c>
      <c r="I5">
        <v>20</v>
      </c>
      <c r="J5" s="12">
        <f>6*60</f>
        <v>360</v>
      </c>
      <c r="K5" s="12">
        <f>18*60</f>
        <v>1080</v>
      </c>
      <c r="L5">
        <v>0</v>
      </c>
      <c r="M5">
        <v>0</v>
      </c>
      <c r="N5">
        <v>0</v>
      </c>
      <c r="O5">
        <v>0</v>
      </c>
    </row>
    <row r="6" spans="1:16" x14ac:dyDescent="0.25">
      <c r="C6" t="s">
        <v>60</v>
      </c>
      <c r="D6" s="5">
        <v>9</v>
      </c>
      <c r="E6" s="5">
        <v>7</v>
      </c>
      <c r="F6" s="12">
        <v>5</v>
      </c>
      <c r="G6" s="12">
        <v>20</v>
      </c>
      <c r="H6">
        <v>20</v>
      </c>
      <c r="I6">
        <v>20</v>
      </c>
      <c r="J6" s="12">
        <f>6*60</f>
        <v>360</v>
      </c>
      <c r="K6" s="12">
        <f t="shared" si="1"/>
        <v>1380</v>
      </c>
      <c r="L6">
        <v>0</v>
      </c>
      <c r="M6">
        <v>0</v>
      </c>
      <c r="N6">
        <v>0</v>
      </c>
      <c r="O6">
        <v>0</v>
      </c>
    </row>
    <row r="7" spans="1:16" x14ac:dyDescent="0.25">
      <c r="C7" t="s">
        <v>61</v>
      </c>
      <c r="D7" s="5">
        <v>40</v>
      </c>
      <c r="E7" s="5">
        <v>9</v>
      </c>
      <c r="F7" s="12">
        <v>30</v>
      </c>
      <c r="G7" s="12">
        <v>120</v>
      </c>
      <c r="H7">
        <v>20</v>
      </c>
      <c r="I7">
        <v>20</v>
      </c>
      <c r="J7">
        <f t="shared" si="0"/>
        <v>1140</v>
      </c>
      <c r="K7">
        <f t="shared" si="1"/>
        <v>1380</v>
      </c>
      <c r="L7">
        <v>0</v>
      </c>
      <c r="M7">
        <v>0</v>
      </c>
      <c r="N7">
        <v>0</v>
      </c>
      <c r="O7">
        <v>0</v>
      </c>
    </row>
    <row r="12" spans="1:16" x14ac:dyDescent="0.25">
      <c r="C12" s="5"/>
      <c r="D12" s="5"/>
      <c r="E12" s="5"/>
      <c r="H12" s="6"/>
      <c r="I12" s="6"/>
    </row>
  </sheetData>
  <pageMargins left="0.7" right="0.7" top="0.75" bottom="0.75" header="0.51180555555555496" footer="0.51180555555555496"/>
  <pageSetup firstPageNumber="0" orientation="landscape" r:id="rId1"/>
  <ignoredErrors>
    <ignoredError sqref="K5 J3:K3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7"/>
  <sheetViews>
    <sheetView zoomScaleNormal="100" workbookViewId="0">
      <selection activeCell="D7" sqref="D7"/>
    </sheetView>
  </sheetViews>
  <sheetFormatPr defaultRowHeight="15" x14ac:dyDescent="0.25"/>
  <cols>
    <col min="1" max="1" width="13.7109375" customWidth="1"/>
    <col min="2" max="2" width="6.7109375" customWidth="1"/>
    <col min="3" max="3" width="17.7109375" customWidth="1"/>
    <col min="4" max="15" width="6.7109375" customWidth="1"/>
  </cols>
  <sheetData>
    <row r="1" spans="1:16" s="1" customFormat="1" ht="130.15" customHeight="1" x14ac:dyDescent="0.25">
      <c r="A1" s="9" t="s">
        <v>7</v>
      </c>
      <c r="B1" s="9" t="s">
        <v>8</v>
      </c>
      <c r="C1" s="9" t="s">
        <v>9</v>
      </c>
      <c r="D1" s="9" t="s">
        <v>10</v>
      </c>
      <c r="E1" s="9" t="s">
        <v>11</v>
      </c>
      <c r="F1" s="9" t="s">
        <v>12</v>
      </c>
      <c r="G1" s="9" t="s">
        <v>13</v>
      </c>
      <c r="H1" s="10" t="s">
        <v>14</v>
      </c>
      <c r="I1" s="10" t="s">
        <v>15</v>
      </c>
      <c r="J1" s="9" t="s">
        <v>16</v>
      </c>
      <c r="K1" s="9" t="s">
        <v>17</v>
      </c>
      <c r="L1" s="9" t="s">
        <v>18</v>
      </c>
      <c r="M1" s="9" t="s">
        <v>19</v>
      </c>
      <c r="N1" s="9" t="s">
        <v>20</v>
      </c>
      <c r="O1" s="9" t="s">
        <v>21</v>
      </c>
      <c r="P1"/>
    </row>
    <row r="2" spans="1:16" x14ac:dyDescent="0.25">
      <c r="A2" t="s">
        <v>27</v>
      </c>
      <c r="B2">
        <v>1</v>
      </c>
      <c r="C2" t="s">
        <v>53</v>
      </c>
      <c r="D2" s="5">
        <v>80</v>
      </c>
      <c r="E2" s="5">
        <v>1</v>
      </c>
      <c r="F2">
        <v>60</v>
      </c>
      <c r="G2">
        <f>13*60</f>
        <v>780</v>
      </c>
      <c r="H2">
        <v>20</v>
      </c>
      <c r="I2">
        <v>20</v>
      </c>
      <c r="J2">
        <f>6*360</f>
        <v>2160</v>
      </c>
      <c r="K2">
        <f>21*60</f>
        <v>1260</v>
      </c>
      <c r="L2">
        <v>0</v>
      </c>
      <c r="M2">
        <v>0</v>
      </c>
      <c r="N2">
        <v>0</v>
      </c>
      <c r="O2">
        <v>0</v>
      </c>
    </row>
    <row r="3" spans="1:16" x14ac:dyDescent="0.25">
      <c r="C3" t="s">
        <v>37</v>
      </c>
      <c r="D3" s="5">
        <v>40</v>
      </c>
      <c r="E3" s="5">
        <v>2</v>
      </c>
      <c r="F3">
        <v>60</v>
      </c>
      <c r="G3">
        <v>600</v>
      </c>
      <c r="H3">
        <v>20</v>
      </c>
      <c r="I3">
        <v>20</v>
      </c>
      <c r="J3">
        <v>1</v>
      </c>
      <c r="K3">
        <f>5*60</f>
        <v>300</v>
      </c>
      <c r="L3">
        <f>19*60</f>
        <v>1140</v>
      </c>
      <c r="M3">
        <f>24*60</f>
        <v>1440</v>
      </c>
      <c r="N3">
        <v>0</v>
      </c>
      <c r="O3">
        <v>0</v>
      </c>
    </row>
    <row r="6" spans="1:16" x14ac:dyDescent="0.25">
      <c r="C6" s="5"/>
      <c r="D6" s="5"/>
      <c r="E6" s="5"/>
    </row>
    <row r="7" spans="1:16" x14ac:dyDescent="0.25">
      <c r="C7" s="5"/>
      <c r="D7" s="5"/>
      <c r="E7" s="5"/>
      <c r="H7" s="6"/>
      <c r="I7" s="6"/>
    </row>
  </sheetData>
  <pageMargins left="0.7" right="0.7" top="0.75" bottom="0.75" header="0.51180555555555496" footer="0.51180555555555496"/>
  <pageSetup firstPageNumber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10"/>
  <sheetViews>
    <sheetView zoomScaleNormal="100" workbookViewId="0">
      <selection activeCell="D7" sqref="D7"/>
    </sheetView>
  </sheetViews>
  <sheetFormatPr defaultRowHeight="15" x14ac:dyDescent="0.25"/>
  <cols>
    <col min="1" max="1" width="13.7109375" customWidth="1"/>
    <col min="2" max="2" width="6.7109375" customWidth="1"/>
    <col min="3" max="3" width="17.7109375" customWidth="1"/>
    <col min="4" max="15" width="6.7109375" customWidth="1"/>
  </cols>
  <sheetData>
    <row r="1" spans="1:16" s="1" customFormat="1" ht="130.15" customHeight="1" x14ac:dyDescent="0.25">
      <c r="A1" s="9" t="s">
        <v>7</v>
      </c>
      <c r="B1" s="9" t="s">
        <v>8</v>
      </c>
      <c r="C1" s="9" t="s">
        <v>9</v>
      </c>
      <c r="D1" s="9" t="s">
        <v>10</v>
      </c>
      <c r="E1" s="9" t="s">
        <v>11</v>
      </c>
      <c r="F1" s="9" t="s">
        <v>12</v>
      </c>
      <c r="G1" s="9" t="s">
        <v>13</v>
      </c>
      <c r="H1" s="10" t="s">
        <v>14</v>
      </c>
      <c r="I1" s="10" t="s">
        <v>15</v>
      </c>
      <c r="J1" s="9" t="s">
        <v>16</v>
      </c>
      <c r="K1" s="9" t="s">
        <v>17</v>
      </c>
      <c r="L1" s="9" t="s">
        <v>18</v>
      </c>
      <c r="M1" s="9" t="s">
        <v>19</v>
      </c>
      <c r="N1" s="9" t="s">
        <v>20</v>
      </c>
      <c r="O1" s="9" t="s">
        <v>21</v>
      </c>
      <c r="P1"/>
    </row>
    <row r="2" spans="1:16" x14ac:dyDescent="0.25">
      <c r="A2" t="s">
        <v>54</v>
      </c>
      <c r="B2">
        <v>1</v>
      </c>
      <c r="C2" t="s">
        <v>24</v>
      </c>
      <c r="D2" s="5">
        <v>9</v>
      </c>
      <c r="E2" s="5">
        <v>8</v>
      </c>
      <c r="F2">
        <v>30</v>
      </c>
      <c r="G2">
        <f>4*60</f>
        <v>240</v>
      </c>
      <c r="H2">
        <v>20</v>
      </c>
      <c r="I2">
        <v>20</v>
      </c>
      <c r="J2">
        <f>19*60</f>
        <v>1140</v>
      </c>
      <c r="K2">
        <f>23*60</f>
        <v>1380</v>
      </c>
      <c r="L2">
        <v>0</v>
      </c>
      <c r="M2">
        <v>0</v>
      </c>
      <c r="N2">
        <v>0</v>
      </c>
      <c r="O2">
        <v>0</v>
      </c>
    </row>
    <row r="3" spans="1:16" x14ac:dyDescent="0.25">
      <c r="C3" t="s">
        <v>37</v>
      </c>
      <c r="D3" s="5">
        <v>40</v>
      </c>
      <c r="E3" s="5">
        <v>1</v>
      </c>
      <c r="F3">
        <v>60</v>
      </c>
      <c r="G3">
        <v>600</v>
      </c>
      <c r="H3">
        <v>20</v>
      </c>
      <c r="I3">
        <v>20</v>
      </c>
      <c r="J3">
        <v>1</v>
      </c>
      <c r="K3">
        <f>5*60</f>
        <v>300</v>
      </c>
      <c r="L3">
        <f>19*60</f>
        <v>1140</v>
      </c>
      <c r="M3">
        <f>24*60</f>
        <v>1440</v>
      </c>
      <c r="N3">
        <v>0</v>
      </c>
      <c r="O3">
        <v>0</v>
      </c>
    </row>
    <row r="4" spans="1:16" x14ac:dyDescent="0.25">
      <c r="D4" s="5"/>
      <c r="E4" s="5"/>
      <c r="H4" s="6"/>
      <c r="I4" s="6"/>
    </row>
    <row r="5" spans="1:16" x14ac:dyDescent="0.25">
      <c r="D5" s="5"/>
      <c r="E5" s="5"/>
    </row>
    <row r="6" spans="1:16" x14ac:dyDescent="0.25">
      <c r="D6" s="5"/>
      <c r="E6" s="5"/>
    </row>
    <row r="7" spans="1:16" x14ac:dyDescent="0.25">
      <c r="D7" s="5"/>
      <c r="E7" s="5"/>
      <c r="H7" s="6"/>
      <c r="I7" s="6"/>
    </row>
    <row r="8" spans="1:16" x14ac:dyDescent="0.25">
      <c r="D8" s="5"/>
      <c r="E8" s="5"/>
    </row>
    <row r="9" spans="1:16" x14ac:dyDescent="0.25">
      <c r="D9" s="5"/>
      <c r="E9" s="5"/>
    </row>
    <row r="10" spans="1:16" x14ac:dyDescent="0.25">
      <c r="D10" s="5"/>
      <c r="E10" s="5"/>
    </row>
  </sheetData>
  <pageMargins left="0.7" right="0.7" top="0.75" bottom="0.75" header="0.51180555555555496" footer="0.51180555555555496"/>
  <pageSetup firstPageNumber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8"/>
  <sheetViews>
    <sheetView zoomScaleNormal="100" workbookViewId="0">
      <selection activeCell="D7" sqref="D7"/>
    </sheetView>
  </sheetViews>
  <sheetFormatPr defaultRowHeight="15" x14ac:dyDescent="0.25"/>
  <cols>
    <col min="1" max="1" width="13.7109375" customWidth="1"/>
    <col min="2" max="2" width="6.7109375" customWidth="1"/>
    <col min="3" max="3" width="17.7109375" customWidth="1"/>
    <col min="4" max="15" width="6.7109375" customWidth="1"/>
  </cols>
  <sheetData>
    <row r="1" spans="1:16" s="1" customFormat="1" ht="130.15" customHeight="1" x14ac:dyDescent="0.25">
      <c r="A1" s="9" t="s">
        <v>7</v>
      </c>
      <c r="B1" s="9" t="s">
        <v>8</v>
      </c>
      <c r="C1" s="9" t="s">
        <v>9</v>
      </c>
      <c r="D1" s="9" t="s">
        <v>10</v>
      </c>
      <c r="E1" s="9" t="s">
        <v>11</v>
      </c>
      <c r="F1" s="9" t="s">
        <v>12</v>
      </c>
      <c r="G1" s="9" t="s">
        <v>13</v>
      </c>
      <c r="H1" s="10" t="s">
        <v>14</v>
      </c>
      <c r="I1" s="10" t="s">
        <v>15</v>
      </c>
      <c r="J1" s="9" t="s">
        <v>16</v>
      </c>
      <c r="K1" s="9" t="s">
        <v>17</v>
      </c>
      <c r="L1" s="9" t="s">
        <v>18</v>
      </c>
      <c r="M1" s="9" t="s">
        <v>19</v>
      </c>
      <c r="N1" s="9" t="s">
        <v>20</v>
      </c>
      <c r="O1" s="9" t="s">
        <v>21</v>
      </c>
      <c r="P1"/>
    </row>
    <row r="2" spans="1:16" x14ac:dyDescent="0.25">
      <c r="A2" t="s">
        <v>62</v>
      </c>
      <c r="B2">
        <v>1</v>
      </c>
      <c r="C2" t="s">
        <v>24</v>
      </c>
      <c r="D2" s="5">
        <v>9</v>
      </c>
      <c r="E2" s="5">
        <v>16</v>
      </c>
      <c r="F2">
        <v>30</v>
      </c>
      <c r="G2">
        <f>4*60</f>
        <v>240</v>
      </c>
      <c r="H2" s="6">
        <v>20</v>
      </c>
      <c r="I2" s="6">
        <v>20</v>
      </c>
      <c r="J2">
        <f t="shared" ref="J2" si="0">19*60</f>
        <v>1140</v>
      </c>
      <c r="K2">
        <f t="shared" ref="K2" si="1">23*60</f>
        <v>1380</v>
      </c>
      <c r="L2">
        <v>0</v>
      </c>
      <c r="M2">
        <v>0</v>
      </c>
      <c r="N2">
        <v>0</v>
      </c>
      <c r="O2">
        <v>0</v>
      </c>
    </row>
    <row r="3" spans="1:16" x14ac:dyDescent="0.25">
      <c r="C3" t="s">
        <v>37</v>
      </c>
      <c r="D3" s="5">
        <v>40</v>
      </c>
      <c r="E3" s="5">
        <v>4</v>
      </c>
      <c r="F3">
        <v>60</v>
      </c>
      <c r="G3">
        <v>600</v>
      </c>
      <c r="H3">
        <v>20</v>
      </c>
      <c r="I3">
        <v>20</v>
      </c>
      <c r="J3">
        <v>1</v>
      </c>
      <c r="K3">
        <f>5*60</f>
        <v>300</v>
      </c>
      <c r="L3">
        <f>19*60</f>
        <v>1140</v>
      </c>
      <c r="M3">
        <f>24*60</f>
        <v>1440</v>
      </c>
      <c r="N3">
        <v>0</v>
      </c>
      <c r="O3">
        <v>0</v>
      </c>
    </row>
    <row r="4" spans="1:16" x14ac:dyDescent="0.25">
      <c r="D4" s="5"/>
      <c r="E4" s="5"/>
    </row>
    <row r="5" spans="1:16" x14ac:dyDescent="0.25">
      <c r="D5" s="5"/>
      <c r="E5" s="5"/>
      <c r="H5" s="6"/>
      <c r="I5" s="6"/>
    </row>
    <row r="6" spans="1:16" x14ac:dyDescent="0.25">
      <c r="D6" s="5"/>
      <c r="E6" s="5"/>
    </row>
    <row r="7" spans="1:16" x14ac:dyDescent="0.25">
      <c r="D7" s="5"/>
      <c r="E7" s="5"/>
    </row>
    <row r="8" spans="1:16" x14ac:dyDescent="0.25">
      <c r="D8" s="5"/>
      <c r="E8" s="5"/>
    </row>
  </sheetData>
  <pageMargins left="0.7" right="0.7" top="0.75" bottom="0.75" header="0.51180555555555496" footer="0.51180555555555496"/>
  <pageSetup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4727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0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Stefano Mandelli</dc:creator>
  <dc:description/>
  <cp:lastModifiedBy>Matteo</cp:lastModifiedBy>
  <cp:revision>24</cp:revision>
  <cp:lastPrinted>2017-01-09T10:25:40Z</cp:lastPrinted>
  <dcterms:created xsi:type="dcterms:W3CDTF">2013-02-13T10:36:47Z</dcterms:created>
  <dcterms:modified xsi:type="dcterms:W3CDTF">2018-02-19T09:24:56Z</dcterms:modified>
  <dc:language>en-GB</dc:language>
</cp:coreProperties>
</file>